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11550" activeTab="1"/>
  </bookViews>
  <sheets>
    <sheet name="1.8 valor promedio " sheetId="1" r:id="rId1"/>
    <sheet name="GRAFICAS" sheetId="2" r:id="rId2"/>
  </sheets>
  <definedNames/>
  <calcPr fullCalcOnLoad="1"/>
</workbook>
</file>

<file path=xl/sharedStrings.xml><?xml version="1.0" encoding="utf-8"?>
<sst xmlns="http://schemas.openxmlformats.org/spreadsheetml/2006/main" count="113" uniqueCount="111">
  <si>
    <t>2.1.4. Valor total del avalúo</t>
  </si>
  <si>
    <t>2.1.3.1. Área de terreno</t>
  </si>
  <si>
    <t>2.1.3.2. Área de construcción</t>
  </si>
  <si>
    <t>2.1.3.4. Valor por metro cuadrado de terreno</t>
  </si>
  <si>
    <t>2.1.3.5. Valor por metro cuadrado de construcción</t>
  </si>
  <si>
    <t>2.1.3.6. Valor total de terreno</t>
  </si>
  <si>
    <t>2.1.3.7. Valor total de construcción</t>
  </si>
  <si>
    <t xml:space="preserve">valor promedio terreno </t>
  </si>
  <si>
    <t>valor promedio construccion</t>
  </si>
  <si>
    <t>Sumatorias</t>
  </si>
  <si>
    <t>Suma Valor m2 / Numero de predios</t>
  </si>
  <si>
    <t xml:space="preserve">Valor total / Suma Area  </t>
  </si>
  <si>
    <t>Valor total / Numero de predios</t>
  </si>
  <si>
    <t>RT-BI-064</t>
  </si>
  <si>
    <t>RT-BI-003</t>
  </si>
  <si>
    <t>RT-BI-028</t>
  </si>
  <si>
    <t>RT-BI-016</t>
  </si>
  <si>
    <t>RT-BI-048</t>
  </si>
  <si>
    <t>RT-BI-007</t>
  </si>
  <si>
    <t>RT-BI-021</t>
  </si>
  <si>
    <t>1.1.1. Por inmueble</t>
  </si>
  <si>
    <t>RT-BI-162</t>
  </si>
  <si>
    <t>RT-BI-243</t>
  </si>
  <si>
    <t>RT-BI-264</t>
  </si>
  <si>
    <t>RT-BI-004</t>
  </si>
  <si>
    <t>RT-BI-005</t>
  </si>
  <si>
    <t>RT-BI-006</t>
  </si>
  <si>
    <t>RT-BI-008</t>
  </si>
  <si>
    <t>RT-BI-009</t>
  </si>
  <si>
    <t>RT-BI-010</t>
  </si>
  <si>
    <t>RT-BI-011</t>
  </si>
  <si>
    <t>RT-BI-012</t>
  </si>
  <si>
    <t>RT-BI-013</t>
  </si>
  <si>
    <t>RT-BI-014</t>
  </si>
  <si>
    <t>RT-BI-015</t>
  </si>
  <si>
    <t>RT-BI-017</t>
  </si>
  <si>
    <t>RT-BI-018</t>
  </si>
  <si>
    <t>RT-BI-019</t>
  </si>
  <si>
    <t>RT-BI-020</t>
  </si>
  <si>
    <t>RT-BI-022</t>
  </si>
  <si>
    <t>RT-BI-023</t>
  </si>
  <si>
    <t>RT-BI-024</t>
  </si>
  <si>
    <t>RT-BI-025</t>
  </si>
  <si>
    <t>RT-BI-026</t>
  </si>
  <si>
    <t>RT-BI-027</t>
  </si>
  <si>
    <t>RT-BI-029</t>
  </si>
  <si>
    <t>RT-BI-030</t>
  </si>
  <si>
    <t>RT-BI-031</t>
  </si>
  <si>
    <t>RT-BI-032</t>
  </si>
  <si>
    <t>RT-BI-034</t>
  </si>
  <si>
    <t>RT-BI-035</t>
  </si>
  <si>
    <t>RT-BI-036</t>
  </si>
  <si>
    <t>RT-BI-037</t>
  </si>
  <si>
    <t>RT-BI-038</t>
  </si>
  <si>
    <t>RT-BI-039</t>
  </si>
  <si>
    <t>RT-BI-040</t>
  </si>
  <si>
    <t>RT-BI-041</t>
  </si>
  <si>
    <t>RT-BI-042</t>
  </si>
  <si>
    <t>RT-BI-043</t>
  </si>
  <si>
    <t>RT-BI-044</t>
  </si>
  <si>
    <t>RT-BI-045</t>
  </si>
  <si>
    <t>RT-BI-047</t>
  </si>
  <si>
    <t>RT-BI-049</t>
  </si>
  <si>
    <t>RT-BI-050</t>
  </si>
  <si>
    <t>RT-BI-051</t>
  </si>
  <si>
    <t>RT-BI-052</t>
  </si>
  <si>
    <t>RT-BI-053</t>
  </si>
  <si>
    <t>RT-BI-058</t>
  </si>
  <si>
    <t>RT-BI-059</t>
  </si>
  <si>
    <t>RT-BI-060</t>
  </si>
  <si>
    <t>RT-BI-061</t>
  </si>
  <si>
    <t>RT-BI-062</t>
  </si>
  <si>
    <t>RT-BI-063</t>
  </si>
  <si>
    <t>RT-BI-065</t>
  </si>
  <si>
    <t>RT-BI-066</t>
  </si>
  <si>
    <t>RT-BI-067</t>
  </si>
  <si>
    <t>RT-BI-068</t>
  </si>
  <si>
    <t>RT-BI-069</t>
  </si>
  <si>
    <t>RT-BI-070</t>
  </si>
  <si>
    <t>RT-BI-071</t>
  </si>
  <si>
    <t>RT-BI-079</t>
  </si>
  <si>
    <t>RT-BI-080</t>
  </si>
  <si>
    <t>RT-BI-082</t>
  </si>
  <si>
    <t>RT-BI-154</t>
  </si>
  <si>
    <t>RT-BI-161</t>
  </si>
  <si>
    <t>RT-BI-164</t>
  </si>
  <si>
    <t>RT-BI-165</t>
  </si>
  <si>
    <t>RT-BI-166</t>
  </si>
  <si>
    <t>RT-BI-167</t>
  </si>
  <si>
    <t>RT-BI-237</t>
  </si>
  <si>
    <t>RT-BI-239</t>
  </si>
  <si>
    <t>RT-BI-240</t>
  </si>
  <si>
    <t>RT-BI-241</t>
  </si>
  <si>
    <t>RT-BI-242</t>
  </si>
  <si>
    <t>RT-BI-244</t>
  </si>
  <si>
    <t>RT-BI-265</t>
  </si>
  <si>
    <t>RT-BI-266</t>
  </si>
  <si>
    <t>RT-BI-267</t>
  </si>
  <si>
    <t>RT-BI-268</t>
  </si>
  <si>
    <t>RT-BI-276</t>
  </si>
  <si>
    <t>RT-BI-277</t>
  </si>
  <si>
    <t>RT-BI-278</t>
  </si>
  <si>
    <t>1.2. Registro topográfico</t>
  </si>
  <si>
    <t>Total</t>
  </si>
  <si>
    <t>Construccion</t>
  </si>
  <si>
    <t>Construcción</t>
  </si>
  <si>
    <t>Terreno</t>
  </si>
  <si>
    <t xml:space="preserve">Mejoras y Reposicion de fachada </t>
  </si>
  <si>
    <t>Tipo Afectación</t>
  </si>
  <si>
    <t>Valor pagado</t>
  </si>
  <si>
    <t>Area (m2)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</si>
</sst>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_-&quot;$&quot;* #,##0.00_-;\-&quot;$&quot;* #,##0.00_-;_-&quot;$&quot;* &quot;-&quot;??_-;_-@_-"/>
    <numFmt numFmtId="173" formatCode="&quot;$&quot;#,##0.00"/>
    <numFmt numFmtId="174" formatCode="&quot;$&quot;\ #,##0.00"/>
    <numFmt numFmtId="175" formatCode="_-* #,##0.00\ _$_-;\-* #,##0.00\ _$_-;_-* &quot;-&quot;??\ _$_-;_-@_-"/>
    <numFmt numFmtId="176" formatCode="&quot;RT-BI-&quot;000"/>
    <numFmt numFmtId="177" formatCode="0.000"/>
    <numFmt numFmtId="178" formatCode="0.0"/>
    <numFmt numFmtId="179" formatCode="dd/mm/yy;@"/>
    <numFmt numFmtId="180" formatCode="[$-C0A]dddd\,\ dd&quot; de &quot;mmmm&quot; de &quot;yyyy"/>
    <numFmt numFmtId="181" formatCode="#,##0.00\ &quot;€&quot;"/>
    <numFmt numFmtId="182" formatCode="[$$-240A]\ #,##0.00"/>
    <numFmt numFmtId="183" formatCode="_-&quot;$&quot;* #,##0.000_-;\-&quot;$&quot;* #,##0.000_-;_-&quot;$&quot;* &quot;-&quot;??_-;_-@_-"/>
    <numFmt numFmtId="184" formatCode="_-&quot;$&quot;* #,##0.0_-;\-&quot;$&quot;* #,##0.0_-;_-&quot;$&quot;* &quot;-&quot;??_-;_-@_-"/>
    <numFmt numFmtId="185" formatCode="_-&quot;$&quot;* #,##0_-;\-&quot;$&quot;* #,##0_-;_-&quot;$&quot;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Arial Narrow"/>
      <family val="2"/>
    </font>
    <font>
      <sz val="11"/>
      <name val="Arial Narrow"/>
      <family val="2"/>
    </font>
    <font>
      <sz val="7.5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10"/>
      <name val="Arial Narrow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8"/>
      <color indexed="8"/>
      <name val="Calibri"/>
      <family val="0"/>
    </font>
    <font>
      <b/>
      <vertAlign val="superscript"/>
      <sz val="11"/>
      <color indexed="8"/>
      <name val="Calibri"/>
      <family val="0"/>
    </font>
    <font>
      <b/>
      <vertAlign val="superscript"/>
      <sz val="18"/>
      <color indexed="8"/>
      <name val="Calibri"/>
      <family val="0"/>
    </font>
    <font>
      <sz val="11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8"/>
      </bottom>
    </border>
    <border>
      <left style="thin"/>
      <right style="thin"/>
      <top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8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39" fillId="0" borderId="8" applyNumberFormat="0" applyFill="0" applyAlignment="0" applyProtection="0"/>
    <xf numFmtId="0" fontId="51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4" fillId="0" borderId="0" xfId="0" applyFont="1" applyAlignment="1" applyProtection="1">
      <alignment wrapText="1"/>
      <protection/>
    </xf>
    <xf numFmtId="0" fontId="4" fillId="0" borderId="0" xfId="0" applyFont="1" applyAlignment="1" applyProtection="1">
      <alignment horizontal="right" wrapText="1"/>
      <protection/>
    </xf>
    <xf numFmtId="0" fontId="2" fillId="33" borderId="10" xfId="0" applyFont="1" applyFill="1" applyBorder="1" applyAlignment="1" applyProtection="1">
      <alignment horizontal="center" textRotation="90" wrapText="1"/>
      <protection/>
    </xf>
    <xf numFmtId="0" fontId="7" fillId="0" borderId="10" xfId="0" applyFont="1" applyBorder="1" applyAlignment="1" applyProtection="1">
      <alignment wrapText="1"/>
      <protection/>
    </xf>
    <xf numFmtId="170" fontId="7" fillId="0" borderId="10" xfId="50" applyFont="1" applyBorder="1" applyAlignment="1" applyProtection="1">
      <alignment horizontal="right" wrapText="1"/>
      <protection/>
    </xf>
    <xf numFmtId="182" fontId="7" fillId="0" borderId="10" xfId="0" applyNumberFormat="1" applyFont="1" applyBorder="1" applyAlignment="1" applyProtection="1">
      <alignment horizontal="right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170" fontId="5" fillId="0" borderId="10" xfId="50" applyFont="1" applyBorder="1" applyAlignment="1" applyProtection="1">
      <alignment horizontal="center" vertical="center" wrapText="1"/>
      <protection/>
    </xf>
    <xf numFmtId="1" fontId="52" fillId="0" borderId="10" xfId="0" applyNumberFormat="1" applyFont="1" applyBorder="1" applyAlignment="1">
      <alignment/>
    </xf>
    <xf numFmtId="176" fontId="9" fillId="0" borderId="10" xfId="53" applyNumberFormat="1" applyFont="1" applyFill="1" applyBorder="1" applyAlignment="1">
      <alignment horizontal="center" wrapText="1"/>
      <protection/>
    </xf>
    <xf numFmtId="0" fontId="3" fillId="0" borderId="10" xfId="0" applyFont="1" applyFill="1" applyBorder="1" applyAlignment="1" applyProtection="1">
      <alignment horizontal="left" wrapText="1"/>
      <protection locked="0"/>
    </xf>
    <xf numFmtId="0" fontId="4" fillId="0" borderId="0" xfId="0" applyFont="1" applyAlignment="1" applyProtection="1">
      <alignment horizontal="left" wrapText="1"/>
      <protection/>
    </xf>
    <xf numFmtId="170" fontId="53" fillId="0" borderId="0" xfId="0" applyNumberFormat="1" applyFont="1" applyAlignment="1">
      <alignment/>
    </xf>
    <xf numFmtId="0" fontId="0" fillId="0" borderId="0" xfId="0" applyFill="1" applyAlignment="1">
      <alignment/>
    </xf>
    <xf numFmtId="0" fontId="3" fillId="34" borderId="10" xfId="0" applyFont="1" applyFill="1" applyBorder="1" applyAlignment="1" applyProtection="1">
      <alignment textRotation="90" wrapText="1"/>
      <protection/>
    </xf>
    <xf numFmtId="0" fontId="0" fillId="0" borderId="0" xfId="0" applyBorder="1" applyAlignment="1">
      <alignment/>
    </xf>
    <xf numFmtId="0" fontId="3" fillId="34" borderId="10" xfId="0" applyFont="1" applyFill="1" applyBorder="1" applyAlignment="1" applyProtection="1">
      <alignment horizontal="center" textRotation="90" wrapText="1"/>
      <protection/>
    </xf>
    <xf numFmtId="0" fontId="3" fillId="0" borderId="11" xfId="0" applyFont="1" applyFill="1" applyBorder="1" applyAlignment="1" applyProtection="1">
      <alignment horizontal="left" wrapText="1"/>
      <protection locked="0"/>
    </xf>
    <xf numFmtId="0" fontId="2" fillId="33" borderId="10" xfId="0" applyFont="1" applyFill="1" applyBorder="1" applyAlignment="1" applyProtection="1">
      <alignment textRotation="90" wrapText="1"/>
      <protection/>
    </xf>
    <xf numFmtId="4" fontId="4" fillId="0" borderId="0" xfId="0" applyNumberFormat="1" applyFont="1" applyAlignment="1" applyProtection="1">
      <alignment horizontal="right" wrapText="1"/>
      <protection/>
    </xf>
    <xf numFmtId="185" fontId="3" fillId="0" borderId="12" xfId="0" applyNumberFormat="1" applyFont="1" applyFill="1" applyBorder="1" applyAlignment="1" applyProtection="1">
      <alignment horizontal="right" wrapText="1"/>
      <protection locked="0"/>
    </xf>
    <xf numFmtId="185" fontId="3" fillId="0" borderId="12" xfId="0" applyNumberFormat="1" applyFont="1" applyFill="1" applyBorder="1" applyAlignment="1" applyProtection="1">
      <alignment horizontal="right" wrapText="1"/>
      <protection/>
    </xf>
    <xf numFmtId="185" fontId="3" fillId="0" borderId="10" xfId="0" applyNumberFormat="1" applyFont="1" applyFill="1" applyBorder="1" applyAlignment="1" applyProtection="1">
      <alignment horizontal="right" wrapText="1"/>
      <protection locked="0"/>
    </xf>
    <xf numFmtId="185" fontId="3" fillId="0" borderId="10" xfId="0" applyNumberFormat="1" applyFont="1" applyFill="1" applyBorder="1" applyAlignment="1" applyProtection="1">
      <alignment horizontal="right" wrapText="1"/>
      <protection/>
    </xf>
    <xf numFmtId="185" fontId="3" fillId="0" borderId="13" xfId="0" applyNumberFormat="1" applyFont="1" applyFill="1" applyBorder="1" applyAlignment="1" applyProtection="1">
      <alignment horizontal="right" wrapText="1"/>
      <protection locked="0"/>
    </xf>
    <xf numFmtId="185" fontId="3" fillId="0" borderId="13" xfId="0" applyNumberFormat="1" applyFont="1" applyFill="1" applyBorder="1" applyAlignment="1" applyProtection="1">
      <alignment horizontal="right" wrapText="1"/>
      <protection/>
    </xf>
    <xf numFmtId="185" fontId="3" fillId="0" borderId="14" xfId="0" applyNumberFormat="1" applyFont="1" applyFill="1" applyBorder="1" applyAlignment="1" applyProtection="1">
      <alignment horizontal="right" wrapText="1"/>
      <protection locked="0"/>
    </xf>
    <xf numFmtId="185" fontId="3" fillId="0" borderId="14" xfId="0" applyNumberFormat="1" applyFont="1" applyFill="1" applyBorder="1" applyAlignment="1" applyProtection="1">
      <alignment horizontal="right" wrapText="1"/>
      <protection/>
    </xf>
    <xf numFmtId="185" fontId="3" fillId="0" borderId="15" xfId="0" applyNumberFormat="1" applyFont="1" applyFill="1" applyBorder="1" applyAlignment="1" applyProtection="1">
      <alignment horizontal="right" wrapText="1"/>
      <protection/>
    </xf>
    <xf numFmtId="4" fontId="3" fillId="0" borderId="12" xfId="0" applyNumberFormat="1" applyFont="1" applyFill="1" applyBorder="1" applyAlignment="1" applyProtection="1">
      <alignment horizontal="center" wrapText="1"/>
      <protection locked="0"/>
    </xf>
    <xf numFmtId="4" fontId="3" fillId="0" borderId="10" xfId="0" applyNumberFormat="1" applyFont="1" applyFill="1" applyBorder="1" applyAlignment="1" applyProtection="1">
      <alignment horizontal="center" wrapText="1"/>
      <protection locked="0"/>
    </xf>
    <xf numFmtId="0" fontId="3" fillId="0" borderId="10" xfId="0" applyFont="1" applyFill="1" applyBorder="1" applyAlignment="1" applyProtection="1">
      <alignment horizontal="center" wrapText="1"/>
      <protection/>
    </xf>
    <xf numFmtId="4" fontId="3" fillId="0" borderId="13" xfId="0" applyNumberFormat="1" applyFont="1" applyFill="1" applyBorder="1" applyAlignment="1" applyProtection="1">
      <alignment horizontal="center" wrapText="1"/>
      <protection locked="0"/>
    </xf>
    <xf numFmtId="4" fontId="3" fillId="0" borderId="14" xfId="0" applyNumberFormat="1" applyFont="1" applyFill="1" applyBorder="1" applyAlignment="1" applyProtection="1">
      <alignment horizontal="center" wrapText="1"/>
      <protection locked="0"/>
    </xf>
    <xf numFmtId="0" fontId="3" fillId="0" borderId="10" xfId="0" applyNumberFormat="1" applyFont="1" applyFill="1" applyBorder="1" applyAlignment="1" applyProtection="1">
      <alignment horizontal="center" wrapText="1"/>
      <protection locked="0"/>
    </xf>
    <xf numFmtId="185" fontId="6" fillId="35" borderId="10" xfId="0" applyNumberFormat="1" applyFont="1" applyFill="1" applyBorder="1" applyAlignment="1" applyProtection="1">
      <alignment horizontal="right" wrapText="1"/>
      <protection/>
    </xf>
    <xf numFmtId="4" fontId="6" fillId="35" borderId="10" xfId="0" applyNumberFormat="1" applyFont="1" applyFill="1" applyBorder="1" applyAlignment="1" applyProtection="1">
      <alignment horizontal="center" wrapText="1"/>
      <protection/>
    </xf>
    <xf numFmtId="176" fontId="9" fillId="0" borderId="12" xfId="53" applyNumberFormat="1" applyFont="1" applyFill="1" applyBorder="1" applyAlignment="1">
      <alignment horizontal="center" wrapText="1"/>
      <protection/>
    </xf>
    <xf numFmtId="0" fontId="7" fillId="0" borderId="0" xfId="0" applyFont="1" applyAlignment="1" applyProtection="1">
      <alignment wrapText="1"/>
      <protection/>
    </xf>
    <xf numFmtId="185" fontId="7" fillId="0" borderId="0" xfId="0" applyNumberFormat="1" applyFont="1" applyAlignment="1" applyProtection="1">
      <alignment horizontal="right" wrapText="1"/>
      <protection/>
    </xf>
    <xf numFmtId="0" fontId="7" fillId="0" borderId="16" xfId="0" applyFont="1" applyFill="1" applyBorder="1" applyAlignment="1" applyProtection="1">
      <alignment wrapText="1"/>
      <protection/>
    </xf>
    <xf numFmtId="185" fontId="7" fillId="0" borderId="17" xfId="0" applyNumberFormat="1" applyFont="1" applyFill="1" applyBorder="1" applyAlignment="1" applyProtection="1">
      <alignment horizontal="right" wrapText="1"/>
      <protection/>
    </xf>
    <xf numFmtId="0" fontId="7" fillId="0" borderId="18" xfId="0" applyFont="1" applyFill="1" applyBorder="1" applyAlignment="1" applyProtection="1">
      <alignment wrapText="1"/>
      <protection/>
    </xf>
    <xf numFmtId="185" fontId="7" fillId="0" borderId="19" xfId="0" applyNumberFormat="1" applyFont="1" applyFill="1" applyBorder="1" applyAlignment="1" applyProtection="1">
      <alignment horizontal="right" wrapText="1"/>
      <protection/>
    </xf>
    <xf numFmtId="0" fontId="5" fillId="0" borderId="20" xfId="0" applyFont="1" applyFill="1" applyBorder="1" applyAlignment="1" applyProtection="1">
      <alignment horizontal="center" wrapText="1"/>
      <protection/>
    </xf>
    <xf numFmtId="0" fontId="5" fillId="0" borderId="21" xfId="0" applyFont="1" applyFill="1" applyBorder="1" applyAlignment="1" applyProtection="1">
      <alignment horizontal="center" wrapText="1"/>
      <protection/>
    </xf>
    <xf numFmtId="0" fontId="5" fillId="0" borderId="22" xfId="0" applyFont="1" applyFill="1" applyBorder="1" applyAlignment="1" applyProtection="1">
      <alignment horizontal="center" wrapText="1"/>
      <protection/>
    </xf>
    <xf numFmtId="4" fontId="5" fillId="0" borderId="17" xfId="0" applyNumberFormat="1" applyFont="1" applyFill="1" applyBorder="1" applyAlignment="1" applyProtection="1">
      <alignment horizontal="right" wrapText="1"/>
      <protection/>
    </xf>
    <xf numFmtId="4" fontId="5" fillId="0" borderId="19" xfId="0" applyNumberFormat="1" applyFont="1" applyFill="1" applyBorder="1" applyAlignment="1" applyProtection="1">
      <alignment horizontal="right" wrapText="1"/>
      <protection/>
    </xf>
    <xf numFmtId="0" fontId="7" fillId="0" borderId="16" xfId="0" applyFont="1" applyFill="1" applyBorder="1" applyAlignment="1" applyProtection="1">
      <alignment horizontal="left" wrapText="1"/>
      <protection/>
    </xf>
    <xf numFmtId="0" fontId="7" fillId="0" borderId="18" xfId="0" applyFont="1" applyFill="1" applyBorder="1" applyAlignment="1" applyProtection="1">
      <alignment horizontal="left" wrapText="1"/>
      <protection/>
    </xf>
    <xf numFmtId="0" fontId="6" fillId="35" borderId="10" xfId="0" applyFont="1" applyFill="1" applyBorder="1" applyAlignment="1" applyProtection="1">
      <alignment horizontal="left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5" fillId="0" borderId="10" xfId="0" applyFont="1" applyBorder="1" applyAlignment="1" applyProtection="1">
      <alignment horizontal="left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% valor pagado segun afectación 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175"/>
          <c:y val="0.2375"/>
          <c:w val="0.39775"/>
          <c:h val="0.66875"/>
        </c:manualLayout>
      </c:layout>
      <c:doughnutChart>
        <c:varyColors val="1"/>
        <c:ser>
          <c:idx val="0"/>
          <c:order val="0"/>
          <c:tx>
            <c:strRef>
              <c:f>'1.8 valor promedio '!$E$99</c:f>
              <c:strCache>
                <c:ptCount val="1"/>
                <c:pt idx="0">
                  <c:v>Valor pagado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'1.8 valor promedio '!$D$100:$D$102</c:f>
              <c:strCache/>
            </c:strRef>
          </c:cat>
          <c:val>
            <c:numRef>
              <c:f>'1.8 valor promedio '!$E$100:$E$102</c:f>
              <c:numCache/>
            </c:numRef>
          </c:val>
        </c:ser>
        <c:holeSize val="50"/>
      </c:doughnutChart>
      <c:spPr>
        <a:solidFill>
          <a:srgbClr val="FCD5B5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6"/>
          <c:y val="0.3585"/>
          <c:w val="0.33325"/>
          <c:h val="0.426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CD5B5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Area adquirida M</a:t>
            </a:r>
            <a:r>
              <a:rPr lang="en-US" cap="none" sz="1800" b="1" i="0" u="none" baseline="3000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</a:t>
            </a:r>
          </a:p>
        </c:rich>
      </c:tx>
      <c:layout>
        <c:manualLayout>
          <c:xMode val="factor"/>
          <c:yMode val="factor"/>
          <c:x val="-0.00225"/>
          <c:y val="-0.01075"/>
        </c:manualLayout>
      </c:layout>
      <c:spPr>
        <a:noFill/>
        <a:ln w="3175">
          <a:noFill/>
        </a:ln>
      </c:spPr>
    </c:title>
    <c:view3D>
      <c:rotX val="0"/>
      <c:rotY val="0"/>
      <c:depthPercent val="100"/>
      <c:rAngAx val="0"/>
      <c:perspective val="0"/>
    </c:view3D>
    <c:plotArea>
      <c:layout>
        <c:manualLayout>
          <c:xMode val="edge"/>
          <c:yMode val="edge"/>
          <c:x val="0.06875"/>
          <c:y val="0.1825"/>
          <c:w val="0.90725"/>
          <c:h val="0.7787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'1.8 valor promedio '!$H$99</c:f>
              <c:strCache>
                <c:ptCount val="1"/>
                <c:pt idx="0">
                  <c:v>Area (m2)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558ED5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C000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'1.8 valor promedio '!$G$100:$G$101</c:f>
              <c:strCache/>
            </c:strRef>
          </c:cat>
          <c:val>
            <c:numRef>
              <c:f>'1.8 valor promedio '!$H$100:$H$101</c:f>
              <c:numCache/>
            </c:numRef>
          </c:val>
          <c:shape val="cylinder"/>
        </c:ser>
        <c:overlap val="100"/>
        <c:gapWidth val="95"/>
        <c:gapDepth val="95"/>
        <c:shape val="cylinder"/>
        <c:axId val="35689319"/>
        <c:axId val="52768416"/>
      </c:bar3DChart>
      <c:catAx>
        <c:axId val="3568931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2768416"/>
        <c:crosses val="autoZero"/>
        <c:auto val="1"/>
        <c:lblOffset val="100"/>
        <c:tickLblSkip val="1"/>
        <c:noMultiLvlLbl val="0"/>
      </c:catAx>
      <c:valAx>
        <c:axId val="527684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Area m</a:t>
                </a:r>
                <a:r>
                  <a:rPr lang="en-US" cap="none" sz="1100" b="1" i="0" u="none" baseline="3000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2</a:t>
                </a:r>
              </a:p>
            </c:rich>
          </c:tx>
          <c:layout>
            <c:manualLayout>
              <c:xMode val="factor"/>
              <c:yMode val="factor"/>
              <c:x val="-0.07025"/>
              <c:y val="-0.01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5689319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AC090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% valor pagado segun afectación </a:t>
            </a:r>
          </a:p>
        </c:rich>
      </c:tx>
      <c:layout>
        <c:manualLayout>
          <c:xMode val="factor"/>
          <c:yMode val="factor"/>
          <c:x val="-0.00225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1475"/>
          <c:y val="0.243"/>
          <c:w val="0.40025"/>
          <c:h val="0.65775"/>
        </c:manualLayout>
      </c:layout>
      <c:doughnutChart>
        <c:varyColors val="1"/>
        <c:ser>
          <c:idx val="0"/>
          <c:order val="0"/>
          <c:tx>
            <c:strRef>
              <c:f>'1.8 valor promedio '!$E$99</c:f>
              <c:strCache>
                <c:ptCount val="1"/>
                <c:pt idx="0">
                  <c:v>Valor pagado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'1.8 valor promedio '!$D$100:$D$102</c:f>
              <c:strCache>
                <c:ptCount val="3"/>
                <c:pt idx="0">
                  <c:v>Terreno</c:v>
                </c:pt>
                <c:pt idx="1">
                  <c:v>Construccion</c:v>
                </c:pt>
                <c:pt idx="2">
                  <c:v>Mejoras y Reposicion de fachada </c:v>
                </c:pt>
              </c:strCache>
            </c:strRef>
          </c:cat>
          <c:val>
            <c:numRef>
              <c:f>'1.8 valor promedio '!$E$100:$E$102</c:f>
              <c:numCache>
                <c:ptCount val="3"/>
                <c:pt idx="0">
                  <c:v>8109063000</c:v>
                </c:pt>
                <c:pt idx="1">
                  <c:v>8151343400</c:v>
                </c:pt>
                <c:pt idx="2">
                  <c:v>2091392600</c:v>
                </c:pt>
              </c:numCache>
            </c:numRef>
          </c:val>
        </c:ser>
        <c:holeSize val="50"/>
      </c:doughnutChart>
      <c:spPr>
        <a:solidFill>
          <a:srgbClr val="FCD5B5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15"/>
          <c:y val="0.34575"/>
          <c:w val="0.34925"/>
          <c:h val="0.447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CD5B5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Area adquirida M</a:t>
            </a:r>
            <a:r>
              <a:rPr lang="en-US" cap="none" sz="1800" b="1" i="0" u="none" baseline="3000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</a:t>
            </a:r>
          </a:p>
        </c:rich>
      </c:tx>
      <c:layout>
        <c:manualLayout>
          <c:xMode val="factor"/>
          <c:yMode val="factor"/>
          <c:x val="-0.00225"/>
          <c:y val="-0.0075"/>
        </c:manualLayout>
      </c:layout>
      <c:spPr>
        <a:noFill/>
        <a:ln w="3175">
          <a:noFill/>
        </a:ln>
      </c:spPr>
    </c:title>
    <c:view3D>
      <c:rotX val="0"/>
      <c:rotY val="0"/>
      <c:depthPercent val="100"/>
      <c:rAngAx val="0"/>
      <c:perspective val="0"/>
    </c:view3D>
    <c:plotArea>
      <c:layout>
        <c:manualLayout>
          <c:xMode val="edge"/>
          <c:yMode val="edge"/>
          <c:x val="0.0715"/>
          <c:y val="0.1915"/>
          <c:w val="0.90375"/>
          <c:h val="0.768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'1.8 valor promedio '!$H$99</c:f>
              <c:strCache>
                <c:ptCount val="1"/>
                <c:pt idx="0">
                  <c:v>Area (m2)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558ED5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C000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'1.8 valor promedio '!$G$100:$G$101</c:f>
              <c:strCache>
                <c:ptCount val="2"/>
                <c:pt idx="0">
                  <c:v>Terreno</c:v>
                </c:pt>
                <c:pt idx="1">
                  <c:v>Construcción</c:v>
                </c:pt>
              </c:strCache>
            </c:strRef>
          </c:cat>
          <c:val>
            <c:numRef>
              <c:f>'1.8 valor promedio '!$H$100:$H$101</c:f>
              <c:numCache>
                <c:ptCount val="2"/>
                <c:pt idx="0">
                  <c:v>9154.675000000001</c:v>
                </c:pt>
                <c:pt idx="1">
                  <c:v>6089.319999999998</c:v>
                </c:pt>
              </c:numCache>
            </c:numRef>
          </c:val>
          <c:shape val="cylinder"/>
        </c:ser>
        <c:overlap val="100"/>
        <c:gapWidth val="95"/>
        <c:gapDepth val="95"/>
        <c:shape val="cylinder"/>
        <c:axId val="5153697"/>
        <c:axId val="46383274"/>
      </c:bar3DChart>
      <c:catAx>
        <c:axId val="515369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6383274"/>
        <c:crosses val="autoZero"/>
        <c:auto val="1"/>
        <c:lblOffset val="100"/>
        <c:tickLblSkip val="1"/>
        <c:noMultiLvlLbl val="0"/>
      </c:catAx>
      <c:valAx>
        <c:axId val="463832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Area m</a:t>
                </a:r>
                <a:r>
                  <a:rPr lang="en-US" cap="none" sz="1100" b="1" i="0" u="none" baseline="3000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2</a:t>
                </a:r>
              </a:p>
            </c:rich>
          </c:tx>
          <c:layout>
            <c:manualLayout>
              <c:xMode val="factor"/>
              <c:yMode val="factor"/>
              <c:x val="-0.0795"/>
              <c:y val="-0.01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153697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AC090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107</xdr:row>
      <xdr:rowOff>57150</xdr:rowOff>
    </xdr:from>
    <xdr:to>
      <xdr:col>5</xdr:col>
      <xdr:colOff>257175</xdr:colOff>
      <xdr:row>121</xdr:row>
      <xdr:rowOff>133350</xdr:rowOff>
    </xdr:to>
    <xdr:graphicFrame>
      <xdr:nvGraphicFramePr>
        <xdr:cNvPr id="1" name="2 Gráfico"/>
        <xdr:cNvGraphicFramePr/>
      </xdr:nvGraphicFramePr>
      <xdr:xfrm>
        <a:off x="542925" y="2394585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257175</xdr:colOff>
      <xdr:row>107</xdr:row>
      <xdr:rowOff>66675</xdr:rowOff>
    </xdr:from>
    <xdr:to>
      <xdr:col>8</xdr:col>
      <xdr:colOff>1323975</xdr:colOff>
      <xdr:row>121</xdr:row>
      <xdr:rowOff>142875</xdr:rowOff>
    </xdr:to>
    <xdr:graphicFrame>
      <xdr:nvGraphicFramePr>
        <xdr:cNvPr id="2" name="3 Gráfico"/>
        <xdr:cNvGraphicFramePr/>
      </xdr:nvGraphicFramePr>
      <xdr:xfrm>
        <a:off x="6124575" y="23955375"/>
        <a:ext cx="44196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</xdr:row>
      <xdr:rowOff>38100</xdr:rowOff>
    </xdr:from>
    <xdr:to>
      <xdr:col>6</xdr:col>
      <xdr:colOff>476250</xdr:colOff>
      <xdr:row>14</xdr:row>
      <xdr:rowOff>180975</xdr:rowOff>
    </xdr:to>
    <xdr:graphicFrame>
      <xdr:nvGraphicFramePr>
        <xdr:cNvPr id="1" name="2 Gráfico"/>
        <xdr:cNvGraphicFramePr/>
      </xdr:nvGraphicFramePr>
      <xdr:xfrm>
        <a:off x="790575" y="228600"/>
        <a:ext cx="4257675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16</xdr:row>
      <xdr:rowOff>38100</xdr:rowOff>
    </xdr:from>
    <xdr:to>
      <xdr:col>6</xdr:col>
      <xdr:colOff>476250</xdr:colOff>
      <xdr:row>29</xdr:row>
      <xdr:rowOff>180975</xdr:rowOff>
    </xdr:to>
    <xdr:graphicFrame>
      <xdr:nvGraphicFramePr>
        <xdr:cNvPr id="2" name="3 Gráfico"/>
        <xdr:cNvGraphicFramePr/>
      </xdr:nvGraphicFramePr>
      <xdr:xfrm>
        <a:off x="771525" y="3086100"/>
        <a:ext cx="4276725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7</xdr:col>
      <xdr:colOff>0</xdr:colOff>
      <xdr:row>1</xdr:row>
      <xdr:rowOff>0</xdr:rowOff>
    </xdr:from>
    <xdr:to>
      <xdr:col>12</xdr:col>
      <xdr:colOff>381000</xdr:colOff>
      <xdr:row>15</xdr:row>
      <xdr:rowOff>38100</xdr:rowOff>
    </xdr:to>
    <xdr:pic>
      <xdr:nvPicPr>
        <xdr:cNvPr id="3" name="5 Imagen" descr="costo adquisicion predial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34000" y="190500"/>
          <a:ext cx="4191000" cy="2705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3"/>
  <sheetViews>
    <sheetView zoomScalePageLayoutView="0" workbookViewId="0" topLeftCell="A7">
      <selection activeCell="F29" sqref="F29"/>
    </sheetView>
  </sheetViews>
  <sheetFormatPr defaultColWidth="11.421875" defaultRowHeight="15"/>
  <cols>
    <col min="1" max="1" width="4.28125" style="12" bestFit="1" customWidth="1"/>
    <col min="2" max="2" width="22.7109375" style="2" customWidth="1"/>
    <col min="3" max="3" width="11.140625" style="1" customWidth="1"/>
    <col min="4" max="4" width="16.28125" style="1" customWidth="1"/>
    <col min="5" max="5" width="18.421875" style="2" customWidth="1"/>
    <col min="6" max="6" width="15.140625" style="2" customWidth="1"/>
    <col min="7" max="7" width="24.57421875" style="2" customWidth="1"/>
    <col min="8" max="8" width="25.7109375" style="2" customWidth="1"/>
    <col min="9" max="9" width="24.00390625" style="2" customWidth="1"/>
  </cols>
  <sheetData>
    <row r="1" spans="1:9" ht="15">
      <c r="A1"/>
      <c r="B1" s="16"/>
      <c r="C1"/>
      <c r="D1"/>
      <c r="E1"/>
      <c r="F1"/>
      <c r="G1"/>
      <c r="H1"/>
      <c r="I1"/>
    </row>
    <row r="2" spans="1:9" ht="101.25">
      <c r="A2" s="17" t="s">
        <v>20</v>
      </c>
      <c r="B2" s="15" t="s">
        <v>102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19" t="s">
        <v>0</v>
      </c>
    </row>
    <row r="3" spans="1:9" ht="16.5">
      <c r="A3" s="18">
        <v>1</v>
      </c>
      <c r="B3" s="38" t="s">
        <v>14</v>
      </c>
      <c r="C3" s="30">
        <v>53.07</v>
      </c>
      <c r="D3" s="30"/>
      <c r="E3" s="21">
        <v>800000</v>
      </c>
      <c r="F3" s="21"/>
      <c r="G3" s="22">
        <f>C3*E3</f>
        <v>42456000</v>
      </c>
      <c r="H3" s="22">
        <f>D3*F3</f>
        <v>0</v>
      </c>
      <c r="I3" s="22">
        <v>45640200</v>
      </c>
    </row>
    <row r="4" spans="1:9" s="14" customFormat="1" ht="16.5">
      <c r="A4" s="11">
        <v>2</v>
      </c>
      <c r="B4" s="10" t="s">
        <v>24</v>
      </c>
      <c r="C4" s="31">
        <v>53.53</v>
      </c>
      <c r="D4" s="31">
        <v>45.32</v>
      </c>
      <c r="E4" s="23">
        <v>850000</v>
      </c>
      <c r="F4" s="23">
        <v>1200000</v>
      </c>
      <c r="G4" s="22">
        <f aca="true" t="shared" si="0" ref="G4:G67">C4*E4</f>
        <v>45500500</v>
      </c>
      <c r="H4" s="24">
        <f>D4*F4</f>
        <v>54384000</v>
      </c>
      <c r="I4" s="24">
        <v>120496700</v>
      </c>
    </row>
    <row r="5" spans="1:9" s="14" customFormat="1" ht="16.5">
      <c r="A5" s="11">
        <v>3</v>
      </c>
      <c r="B5" s="10" t="s">
        <v>25</v>
      </c>
      <c r="C5" s="31">
        <v>58.52</v>
      </c>
      <c r="D5" s="31">
        <v>55.03</v>
      </c>
      <c r="E5" s="23">
        <v>800000</v>
      </c>
      <c r="F5" s="23">
        <v>1200000</v>
      </c>
      <c r="G5" s="22">
        <f t="shared" si="0"/>
        <v>46816000</v>
      </c>
      <c r="H5" s="24">
        <f aca="true" t="shared" si="1" ref="H5:H68">D5*F5</f>
        <v>66036000</v>
      </c>
      <c r="I5" s="24">
        <v>145700700</v>
      </c>
    </row>
    <row r="6" spans="1:9" s="14" customFormat="1" ht="16.5">
      <c r="A6" s="11">
        <v>4</v>
      </c>
      <c r="B6" s="10" t="s">
        <v>26</v>
      </c>
      <c r="C6" s="31">
        <v>24.56</v>
      </c>
      <c r="D6" s="32">
        <v>49.12</v>
      </c>
      <c r="E6" s="23">
        <v>800000</v>
      </c>
      <c r="F6" s="23">
        <v>1200000</v>
      </c>
      <c r="G6" s="22">
        <f t="shared" si="0"/>
        <v>19648000</v>
      </c>
      <c r="H6" s="24">
        <f t="shared" si="1"/>
        <v>58944000</v>
      </c>
      <c r="I6" s="24">
        <v>115922000</v>
      </c>
    </row>
    <row r="7" spans="1:9" s="14" customFormat="1" ht="16.5">
      <c r="A7" s="11">
        <v>5</v>
      </c>
      <c r="B7" s="10" t="s">
        <v>18</v>
      </c>
      <c r="C7" s="31"/>
      <c r="D7" s="31">
        <v>17.37</v>
      </c>
      <c r="E7" s="23"/>
      <c r="F7" s="23">
        <v>2200000</v>
      </c>
      <c r="G7" s="22">
        <f t="shared" si="0"/>
        <v>0</v>
      </c>
      <c r="H7" s="24">
        <f t="shared" si="1"/>
        <v>38214000</v>
      </c>
      <c r="I7" s="24">
        <v>60049344</v>
      </c>
    </row>
    <row r="8" spans="1:9" s="14" customFormat="1" ht="16.5">
      <c r="A8" s="11">
        <v>6</v>
      </c>
      <c r="B8" s="10" t="s">
        <v>27</v>
      </c>
      <c r="C8" s="31">
        <v>33.47</v>
      </c>
      <c r="D8" s="31">
        <v>194.66</v>
      </c>
      <c r="E8" s="23">
        <v>850000</v>
      </c>
      <c r="F8" s="23">
        <v>2000000</v>
      </c>
      <c r="G8" s="22">
        <f t="shared" si="0"/>
        <v>28449500</v>
      </c>
      <c r="H8" s="24">
        <f t="shared" si="1"/>
        <v>389320000</v>
      </c>
      <c r="I8" s="24">
        <v>421281500</v>
      </c>
    </row>
    <row r="9" spans="1:9" ht="16.5">
      <c r="A9" s="11">
        <v>7</v>
      </c>
      <c r="B9" s="10" t="s">
        <v>28</v>
      </c>
      <c r="C9" s="31">
        <v>328.64</v>
      </c>
      <c r="D9" s="31">
        <v>156.98</v>
      </c>
      <c r="E9" s="23">
        <v>850000</v>
      </c>
      <c r="F9" s="23">
        <v>600000</v>
      </c>
      <c r="G9" s="22">
        <f t="shared" si="0"/>
        <v>279344000</v>
      </c>
      <c r="H9" s="24">
        <f t="shared" si="1"/>
        <v>94188000</v>
      </c>
      <c r="I9" s="24">
        <v>390131600</v>
      </c>
    </row>
    <row r="10" spans="1:9" ht="16.5">
      <c r="A10" s="11">
        <v>8</v>
      </c>
      <c r="B10" s="10" t="s">
        <v>29</v>
      </c>
      <c r="C10" s="31">
        <v>73.31</v>
      </c>
      <c r="D10" s="31">
        <v>33.31</v>
      </c>
      <c r="E10" s="23">
        <v>800000</v>
      </c>
      <c r="F10" s="23">
        <v>1200000</v>
      </c>
      <c r="G10" s="22">
        <f t="shared" si="0"/>
        <v>58648000</v>
      </c>
      <c r="H10" s="24">
        <f t="shared" si="1"/>
        <v>39972000</v>
      </c>
      <c r="I10" s="24">
        <v>113220000</v>
      </c>
    </row>
    <row r="11" spans="1:9" ht="16.5">
      <c r="A11" s="11">
        <v>9</v>
      </c>
      <c r="B11" s="10" t="s">
        <v>30</v>
      </c>
      <c r="C11" s="31">
        <v>87.76</v>
      </c>
      <c r="D11" s="31">
        <v>470.26</v>
      </c>
      <c r="E11" s="23">
        <v>800000</v>
      </c>
      <c r="F11" s="23">
        <v>1800000</v>
      </c>
      <c r="G11" s="22">
        <f t="shared" si="0"/>
        <v>70208000</v>
      </c>
      <c r="H11" s="24">
        <f t="shared" si="1"/>
        <v>846468000</v>
      </c>
      <c r="I11" s="24">
        <v>921378400</v>
      </c>
    </row>
    <row r="12" spans="1:9" ht="16.5">
      <c r="A12" s="18">
        <v>10</v>
      </c>
      <c r="B12" s="10" t="s">
        <v>31</v>
      </c>
      <c r="C12" s="31">
        <v>79.97</v>
      </c>
      <c r="D12" s="31">
        <v>400.34</v>
      </c>
      <c r="E12" s="23">
        <v>800000</v>
      </c>
      <c r="F12" s="23">
        <v>1800000</v>
      </c>
      <c r="G12" s="22">
        <f t="shared" si="0"/>
        <v>63976000</v>
      </c>
      <c r="H12" s="24">
        <f t="shared" si="1"/>
        <v>720612000</v>
      </c>
      <c r="I12" s="24">
        <v>788250400</v>
      </c>
    </row>
    <row r="13" spans="1:9" ht="16.5">
      <c r="A13" s="11">
        <v>11</v>
      </c>
      <c r="B13" s="10" t="s">
        <v>32</v>
      </c>
      <c r="C13" s="31">
        <v>251.95</v>
      </c>
      <c r="D13" s="31">
        <v>167.22</v>
      </c>
      <c r="E13" s="23">
        <v>850000</v>
      </c>
      <c r="F13" s="23">
        <v>600000</v>
      </c>
      <c r="G13" s="22">
        <f t="shared" si="0"/>
        <v>214157500</v>
      </c>
      <c r="H13" s="24">
        <f t="shared" si="1"/>
        <v>100332000</v>
      </c>
      <c r="I13" s="24">
        <v>319573300</v>
      </c>
    </row>
    <row r="14" spans="1:9" ht="16.5">
      <c r="A14" s="11">
        <v>12</v>
      </c>
      <c r="B14" s="10" t="s">
        <v>33</v>
      </c>
      <c r="C14" s="31">
        <v>180</v>
      </c>
      <c r="D14" s="31">
        <v>396.04</v>
      </c>
      <c r="E14" s="23">
        <v>800000</v>
      </c>
      <c r="F14" s="23">
        <v>2200000</v>
      </c>
      <c r="G14" s="22">
        <f t="shared" si="0"/>
        <v>144000000</v>
      </c>
      <c r="H14" s="24">
        <f t="shared" si="1"/>
        <v>871288000</v>
      </c>
      <c r="I14" s="24">
        <v>1020228800</v>
      </c>
    </row>
    <row r="15" spans="1:9" ht="16.5">
      <c r="A15" s="11">
        <v>13</v>
      </c>
      <c r="B15" s="10" t="s">
        <v>34</v>
      </c>
      <c r="C15" s="31">
        <v>199.26</v>
      </c>
      <c r="D15" s="31">
        <v>141.88</v>
      </c>
      <c r="E15" s="23">
        <v>800000</v>
      </c>
      <c r="F15" s="23">
        <v>600000</v>
      </c>
      <c r="G15" s="22">
        <f t="shared" si="0"/>
        <v>159408000</v>
      </c>
      <c r="H15" s="24">
        <f t="shared" si="1"/>
        <v>85128000</v>
      </c>
      <c r="I15" s="24">
        <v>248818800</v>
      </c>
    </row>
    <row r="16" spans="1:9" ht="16.5">
      <c r="A16" s="11">
        <v>14</v>
      </c>
      <c r="B16" s="10" t="s">
        <v>16</v>
      </c>
      <c r="C16" s="31">
        <v>170.94</v>
      </c>
      <c r="D16" s="31">
        <v>290.89</v>
      </c>
      <c r="E16" s="23">
        <v>800000</v>
      </c>
      <c r="F16" s="23">
        <v>1200000</v>
      </c>
      <c r="G16" s="22">
        <f t="shared" si="0"/>
        <v>136752000</v>
      </c>
      <c r="H16" s="24">
        <f t="shared" si="1"/>
        <v>349068000</v>
      </c>
      <c r="I16" s="24">
        <v>487380000</v>
      </c>
    </row>
    <row r="17" spans="1:9" s="14" customFormat="1" ht="16.5">
      <c r="A17" s="11">
        <v>15</v>
      </c>
      <c r="B17" s="10" t="s">
        <v>35</v>
      </c>
      <c r="C17" s="31">
        <v>55.68</v>
      </c>
      <c r="D17" s="31">
        <v>32.59</v>
      </c>
      <c r="E17" s="23">
        <v>850000</v>
      </c>
      <c r="F17" s="23">
        <v>1300000</v>
      </c>
      <c r="G17" s="22">
        <f t="shared" si="0"/>
        <v>47328000</v>
      </c>
      <c r="H17" s="24">
        <f t="shared" si="1"/>
        <v>42367000.00000001</v>
      </c>
      <c r="I17" s="24">
        <v>123643000</v>
      </c>
    </row>
    <row r="18" spans="1:9" s="14" customFormat="1" ht="16.5">
      <c r="A18" s="11">
        <v>16</v>
      </c>
      <c r="B18" s="10" t="s">
        <v>36</v>
      </c>
      <c r="C18" s="31">
        <v>42.79</v>
      </c>
      <c r="D18" s="31">
        <v>17.8</v>
      </c>
      <c r="E18" s="23">
        <v>800000</v>
      </c>
      <c r="F18" s="23">
        <v>700000</v>
      </c>
      <c r="G18" s="22">
        <f t="shared" si="0"/>
        <v>34232000</v>
      </c>
      <c r="H18" s="24">
        <f t="shared" si="1"/>
        <v>12460000</v>
      </c>
      <c r="I18" s="24">
        <v>54031400</v>
      </c>
    </row>
    <row r="19" spans="1:9" s="14" customFormat="1" ht="16.5">
      <c r="A19" s="11">
        <v>17</v>
      </c>
      <c r="B19" s="10" t="s">
        <v>37</v>
      </c>
      <c r="C19" s="31">
        <v>45.63</v>
      </c>
      <c r="D19" s="31">
        <v>20.93</v>
      </c>
      <c r="E19" s="23">
        <v>800000</v>
      </c>
      <c r="F19" s="23">
        <v>800000</v>
      </c>
      <c r="G19" s="22">
        <f t="shared" si="0"/>
        <v>36504000</v>
      </c>
      <c r="H19" s="24">
        <f t="shared" si="1"/>
        <v>16744000</v>
      </c>
      <c r="I19" s="24">
        <v>59570000</v>
      </c>
    </row>
    <row r="20" spans="1:9" s="14" customFormat="1" ht="16.5">
      <c r="A20" s="11">
        <v>18</v>
      </c>
      <c r="B20" s="10" t="s">
        <v>38</v>
      </c>
      <c r="C20" s="31">
        <v>101.28</v>
      </c>
      <c r="D20" s="31">
        <v>171.87</v>
      </c>
      <c r="E20" s="23">
        <v>800000</v>
      </c>
      <c r="F20" s="23">
        <v>1500000</v>
      </c>
      <c r="G20" s="22">
        <f t="shared" si="0"/>
        <v>81024000</v>
      </c>
      <c r="H20" s="24">
        <f t="shared" si="1"/>
        <v>257805000</v>
      </c>
      <c r="I20" s="24">
        <v>416670100</v>
      </c>
    </row>
    <row r="21" spans="1:9" s="14" customFormat="1" ht="16.5">
      <c r="A21" s="18">
        <v>19</v>
      </c>
      <c r="B21" s="10" t="s">
        <v>19</v>
      </c>
      <c r="C21" s="31">
        <v>29.33</v>
      </c>
      <c r="D21" s="31"/>
      <c r="E21" s="23">
        <v>800000</v>
      </c>
      <c r="F21" s="23"/>
      <c r="G21" s="22">
        <f t="shared" si="0"/>
        <v>23464000</v>
      </c>
      <c r="H21" s="24">
        <f t="shared" si="1"/>
        <v>0</v>
      </c>
      <c r="I21" s="24">
        <v>29517100</v>
      </c>
    </row>
    <row r="22" spans="1:9" s="14" customFormat="1" ht="16.5">
      <c r="A22" s="11">
        <v>20</v>
      </c>
      <c r="B22" s="10" t="s">
        <v>39</v>
      </c>
      <c r="C22" s="31">
        <v>75.52</v>
      </c>
      <c r="D22" s="31">
        <v>16.12</v>
      </c>
      <c r="E22" s="23">
        <v>800000</v>
      </c>
      <c r="F22" s="23">
        <v>1000000</v>
      </c>
      <c r="G22" s="22">
        <f t="shared" si="0"/>
        <v>60416000</v>
      </c>
      <c r="H22" s="24">
        <f t="shared" si="1"/>
        <v>16120000.000000002</v>
      </c>
      <c r="I22" s="24">
        <v>99351000</v>
      </c>
    </row>
    <row r="23" spans="1:9" s="14" customFormat="1" ht="16.5">
      <c r="A23" s="11">
        <v>21</v>
      </c>
      <c r="B23" s="10" t="s">
        <v>40</v>
      </c>
      <c r="C23" s="33">
        <v>198.42</v>
      </c>
      <c r="D23" s="33"/>
      <c r="E23" s="25">
        <v>800000</v>
      </c>
      <c r="F23" s="25"/>
      <c r="G23" s="22">
        <f t="shared" si="0"/>
        <v>158736000</v>
      </c>
      <c r="H23" s="24">
        <f t="shared" si="1"/>
        <v>0</v>
      </c>
      <c r="I23" s="26">
        <v>193609600</v>
      </c>
    </row>
    <row r="24" spans="1:9" ht="16.5">
      <c r="A24" s="11">
        <v>22</v>
      </c>
      <c r="B24" s="10" t="s">
        <v>41</v>
      </c>
      <c r="C24" s="32">
        <v>99.73</v>
      </c>
      <c r="D24" s="32">
        <v>89.52</v>
      </c>
      <c r="E24" s="23">
        <v>800000</v>
      </c>
      <c r="F24" s="23">
        <v>1000000</v>
      </c>
      <c r="G24" s="22">
        <f t="shared" si="0"/>
        <v>79784000</v>
      </c>
      <c r="H24" s="24">
        <f t="shared" si="1"/>
        <v>89520000</v>
      </c>
      <c r="I24" s="24">
        <v>177877200</v>
      </c>
    </row>
    <row r="25" spans="1:9" ht="16.5">
      <c r="A25" s="11">
        <v>23</v>
      </c>
      <c r="B25" s="10" t="s">
        <v>42</v>
      </c>
      <c r="C25" s="34">
        <v>81.83</v>
      </c>
      <c r="D25" s="34">
        <v>32.27</v>
      </c>
      <c r="E25" s="27">
        <v>800000</v>
      </c>
      <c r="F25" s="27">
        <v>1300000</v>
      </c>
      <c r="G25" s="22">
        <f t="shared" si="0"/>
        <v>65464000</v>
      </c>
      <c r="H25" s="24">
        <f t="shared" si="1"/>
        <v>41951000.00000001</v>
      </c>
      <c r="I25" s="28">
        <v>121659800</v>
      </c>
    </row>
    <row r="26" spans="1:9" ht="16.5">
      <c r="A26" s="11">
        <v>24</v>
      </c>
      <c r="B26" s="10" t="s">
        <v>43</v>
      </c>
      <c r="C26" s="31">
        <v>270</v>
      </c>
      <c r="D26" s="31">
        <v>93</v>
      </c>
      <c r="E26" s="23">
        <v>850000</v>
      </c>
      <c r="F26" s="23">
        <v>1000000</v>
      </c>
      <c r="G26" s="22">
        <f t="shared" si="0"/>
        <v>229500000</v>
      </c>
      <c r="H26" s="24">
        <f t="shared" si="1"/>
        <v>93000000</v>
      </c>
      <c r="I26" s="24">
        <v>349920000</v>
      </c>
    </row>
    <row r="27" spans="1:9" ht="16.5">
      <c r="A27" s="11">
        <v>25</v>
      </c>
      <c r="B27" s="10" t="s">
        <v>44</v>
      </c>
      <c r="C27" s="31">
        <v>52.27</v>
      </c>
      <c r="D27" s="31">
        <v>30.02</v>
      </c>
      <c r="E27" s="23">
        <v>800000</v>
      </c>
      <c r="F27" s="23">
        <v>1200000</v>
      </c>
      <c r="G27" s="22">
        <f t="shared" si="0"/>
        <v>41816000</v>
      </c>
      <c r="H27" s="24">
        <f t="shared" si="1"/>
        <v>36024000</v>
      </c>
      <c r="I27" s="24">
        <v>96065600</v>
      </c>
    </row>
    <row r="28" spans="1:9" ht="16.5">
      <c r="A28" s="11">
        <v>26</v>
      </c>
      <c r="B28" s="10" t="s">
        <v>15</v>
      </c>
      <c r="C28" s="31">
        <v>214.67</v>
      </c>
      <c r="D28" s="31">
        <v>167.67</v>
      </c>
      <c r="E28" s="23">
        <v>800000</v>
      </c>
      <c r="F28" s="23">
        <v>800000</v>
      </c>
      <c r="G28" s="22">
        <f t="shared" si="0"/>
        <v>171736000</v>
      </c>
      <c r="H28" s="24">
        <f t="shared" si="1"/>
        <v>134135999.99999999</v>
      </c>
      <c r="I28" s="24">
        <v>328277000</v>
      </c>
    </row>
    <row r="29" spans="1:9" ht="16.5">
      <c r="A29" s="11">
        <v>27</v>
      </c>
      <c r="B29" s="10" t="s">
        <v>45</v>
      </c>
      <c r="C29" s="31">
        <v>223.47</v>
      </c>
      <c r="D29" s="31"/>
      <c r="E29" s="23">
        <v>1000000</v>
      </c>
      <c r="F29" s="23"/>
      <c r="G29" s="22">
        <f t="shared" si="0"/>
        <v>223470000</v>
      </c>
      <c r="H29" s="24">
        <f t="shared" si="1"/>
        <v>0</v>
      </c>
      <c r="I29" s="24">
        <v>232582000</v>
      </c>
    </row>
    <row r="30" spans="1:9" ht="16.5">
      <c r="A30" s="18">
        <v>28</v>
      </c>
      <c r="B30" s="10" t="s">
        <v>46</v>
      </c>
      <c r="C30" s="31">
        <v>125.27</v>
      </c>
      <c r="D30" s="31">
        <v>179.76</v>
      </c>
      <c r="E30" s="23">
        <v>800000</v>
      </c>
      <c r="F30" s="23">
        <v>1200000</v>
      </c>
      <c r="G30" s="22">
        <f t="shared" si="0"/>
        <v>100216000</v>
      </c>
      <c r="H30" s="24">
        <f t="shared" si="1"/>
        <v>215712000</v>
      </c>
      <c r="I30" s="23">
        <v>367469400</v>
      </c>
    </row>
    <row r="31" spans="1:9" ht="16.5">
      <c r="A31" s="11">
        <v>29</v>
      </c>
      <c r="B31" s="10" t="s">
        <v>47</v>
      </c>
      <c r="C31" s="31">
        <v>137.61</v>
      </c>
      <c r="D31" s="31">
        <v>104.15</v>
      </c>
      <c r="E31" s="23">
        <v>800000</v>
      </c>
      <c r="F31" s="23">
        <v>800000</v>
      </c>
      <c r="G31" s="22">
        <f t="shared" si="0"/>
        <v>110088000.00000001</v>
      </c>
      <c r="H31" s="24">
        <f t="shared" si="1"/>
        <v>83320000</v>
      </c>
      <c r="I31" s="24">
        <v>211147600</v>
      </c>
    </row>
    <row r="32" spans="1:9" ht="16.5">
      <c r="A32" s="11">
        <v>30</v>
      </c>
      <c r="B32" s="10" t="s">
        <v>48</v>
      </c>
      <c r="C32" s="31">
        <v>326.75</v>
      </c>
      <c r="D32" s="31">
        <v>219.67</v>
      </c>
      <c r="E32" s="23">
        <v>1000000</v>
      </c>
      <c r="F32" s="23">
        <v>1300000</v>
      </c>
      <c r="G32" s="22">
        <f t="shared" si="0"/>
        <v>326750000</v>
      </c>
      <c r="H32" s="24">
        <f t="shared" si="1"/>
        <v>285571000</v>
      </c>
      <c r="I32" s="24">
        <v>619751400</v>
      </c>
    </row>
    <row r="33" spans="1:9" ht="16.5">
      <c r="A33" s="11">
        <v>31</v>
      </c>
      <c r="B33" s="10" t="s">
        <v>49</v>
      </c>
      <c r="C33" s="31">
        <v>110.74</v>
      </c>
      <c r="D33" s="31"/>
      <c r="E33" s="23">
        <v>850000</v>
      </c>
      <c r="F33" s="23"/>
      <c r="G33" s="22">
        <f t="shared" si="0"/>
        <v>94129000</v>
      </c>
      <c r="H33" s="24">
        <f t="shared" si="1"/>
        <v>0</v>
      </c>
      <c r="I33" s="24">
        <v>100733400</v>
      </c>
    </row>
    <row r="34" spans="1:9" ht="16.5">
      <c r="A34" s="11">
        <v>32</v>
      </c>
      <c r="B34" s="10" t="s">
        <v>50</v>
      </c>
      <c r="C34" s="31">
        <v>216.18</v>
      </c>
      <c r="D34" s="31"/>
      <c r="E34" s="23">
        <v>800000</v>
      </c>
      <c r="F34" s="23"/>
      <c r="G34" s="22">
        <f t="shared" si="0"/>
        <v>172944000</v>
      </c>
      <c r="H34" s="24">
        <f t="shared" si="1"/>
        <v>0</v>
      </c>
      <c r="I34" s="24">
        <v>185914800</v>
      </c>
    </row>
    <row r="35" spans="1:9" ht="16.5">
      <c r="A35" s="11">
        <v>33</v>
      </c>
      <c r="B35" s="10" t="s">
        <v>51</v>
      </c>
      <c r="C35" s="31">
        <v>46.61</v>
      </c>
      <c r="D35" s="31"/>
      <c r="E35" s="23">
        <v>800000</v>
      </c>
      <c r="F35" s="23"/>
      <c r="G35" s="22">
        <f t="shared" si="0"/>
        <v>37288000</v>
      </c>
      <c r="H35" s="24">
        <f t="shared" si="1"/>
        <v>0</v>
      </c>
      <c r="I35" s="24">
        <v>40084600</v>
      </c>
    </row>
    <row r="36" spans="1:9" ht="16.5">
      <c r="A36" s="11">
        <v>34</v>
      </c>
      <c r="B36" s="10" t="s">
        <v>52</v>
      </c>
      <c r="C36" s="31">
        <v>19.91</v>
      </c>
      <c r="D36" s="31"/>
      <c r="E36" s="23">
        <v>800000</v>
      </c>
      <c r="F36" s="23"/>
      <c r="G36" s="22">
        <f t="shared" si="0"/>
        <v>15928000</v>
      </c>
      <c r="H36" s="24">
        <f t="shared" si="1"/>
        <v>0</v>
      </c>
      <c r="I36" s="24">
        <v>17122600</v>
      </c>
    </row>
    <row r="37" spans="1:9" ht="16.5">
      <c r="A37" s="11">
        <v>35</v>
      </c>
      <c r="B37" s="10" t="s">
        <v>53</v>
      </c>
      <c r="C37" s="31">
        <v>35</v>
      </c>
      <c r="D37" s="31">
        <v>49.8</v>
      </c>
      <c r="E37" s="23">
        <v>800000</v>
      </c>
      <c r="F37" s="23">
        <v>1400000</v>
      </c>
      <c r="G37" s="22">
        <f t="shared" si="0"/>
        <v>28000000</v>
      </c>
      <c r="H37" s="24">
        <f t="shared" si="1"/>
        <v>69720000</v>
      </c>
      <c r="I37" s="24">
        <v>98405800</v>
      </c>
    </row>
    <row r="38" spans="1:9" ht="16.5">
      <c r="A38" s="11">
        <v>36</v>
      </c>
      <c r="B38" s="10" t="s">
        <v>54</v>
      </c>
      <c r="C38" s="31">
        <v>39.5</v>
      </c>
      <c r="D38" s="31">
        <v>53.66</v>
      </c>
      <c r="E38" s="23">
        <v>800000</v>
      </c>
      <c r="F38" s="23">
        <v>1400000</v>
      </c>
      <c r="G38" s="22">
        <f t="shared" si="0"/>
        <v>31600000</v>
      </c>
      <c r="H38" s="24">
        <f t="shared" si="1"/>
        <v>75124000</v>
      </c>
      <c r="I38" s="24">
        <v>107394200</v>
      </c>
    </row>
    <row r="39" spans="1:9" ht="16.5">
      <c r="A39" s="18">
        <v>37</v>
      </c>
      <c r="B39" s="10" t="s">
        <v>55</v>
      </c>
      <c r="C39" s="31">
        <v>39.38</v>
      </c>
      <c r="D39" s="31">
        <v>58.12</v>
      </c>
      <c r="E39" s="23">
        <v>800000</v>
      </c>
      <c r="F39" s="23">
        <v>1400000</v>
      </c>
      <c r="G39" s="22">
        <f t="shared" si="0"/>
        <v>31504000.000000004</v>
      </c>
      <c r="H39" s="24">
        <f t="shared" si="1"/>
        <v>81368000</v>
      </c>
      <c r="I39" s="24">
        <v>113559000</v>
      </c>
    </row>
    <row r="40" spans="1:9" ht="16.5">
      <c r="A40" s="11">
        <v>38</v>
      </c>
      <c r="B40" s="10" t="s">
        <v>56</v>
      </c>
      <c r="C40" s="31">
        <v>46.9</v>
      </c>
      <c r="D40" s="31">
        <v>73.87</v>
      </c>
      <c r="E40" s="23">
        <v>850000</v>
      </c>
      <c r="F40" s="23">
        <v>1400000</v>
      </c>
      <c r="G40" s="22">
        <f t="shared" si="0"/>
        <v>39865000</v>
      </c>
      <c r="H40" s="24">
        <f t="shared" si="1"/>
        <v>103418000</v>
      </c>
      <c r="I40" s="24">
        <v>143923800</v>
      </c>
    </row>
    <row r="41" spans="1:9" ht="16.5">
      <c r="A41" s="11">
        <v>39</v>
      </c>
      <c r="B41" s="10" t="s">
        <v>57</v>
      </c>
      <c r="C41" s="31">
        <v>33.96</v>
      </c>
      <c r="D41" s="31">
        <v>17.71</v>
      </c>
      <c r="E41" s="23">
        <v>800000</v>
      </c>
      <c r="F41" s="23">
        <v>800000</v>
      </c>
      <c r="G41" s="22">
        <f t="shared" si="0"/>
        <v>27168000</v>
      </c>
      <c r="H41" s="24">
        <f t="shared" si="1"/>
        <v>14168000</v>
      </c>
      <c r="I41" s="24">
        <v>70134200</v>
      </c>
    </row>
    <row r="42" spans="1:9" ht="16.5">
      <c r="A42" s="11">
        <v>40</v>
      </c>
      <c r="B42" s="10" t="s">
        <v>58</v>
      </c>
      <c r="C42" s="31">
        <v>45.78</v>
      </c>
      <c r="D42" s="31"/>
      <c r="E42" s="23">
        <v>800000</v>
      </c>
      <c r="F42" s="23"/>
      <c r="G42" s="22">
        <f t="shared" si="0"/>
        <v>36624000</v>
      </c>
      <c r="H42" s="24">
        <f t="shared" si="1"/>
        <v>0</v>
      </c>
      <c r="I42" s="24">
        <v>39370800</v>
      </c>
    </row>
    <row r="43" spans="1:9" ht="16.5">
      <c r="A43" s="11">
        <v>41</v>
      </c>
      <c r="B43" s="10" t="s">
        <v>59</v>
      </c>
      <c r="C43" s="31">
        <v>50.85</v>
      </c>
      <c r="D43" s="31">
        <v>46.07</v>
      </c>
      <c r="E43" s="23">
        <v>850000</v>
      </c>
      <c r="F43" s="23">
        <v>1300000</v>
      </c>
      <c r="G43" s="22">
        <f t="shared" si="0"/>
        <v>43222500</v>
      </c>
      <c r="H43" s="24">
        <f t="shared" si="1"/>
        <v>59891000</v>
      </c>
      <c r="I43" s="24">
        <v>127496500</v>
      </c>
    </row>
    <row r="44" spans="1:9" ht="16.5">
      <c r="A44" s="11">
        <v>42</v>
      </c>
      <c r="B44" s="10" t="s">
        <v>60</v>
      </c>
      <c r="C44" s="31">
        <v>286.19</v>
      </c>
      <c r="D44" s="31"/>
      <c r="E44" s="23">
        <v>800000</v>
      </c>
      <c r="F44" s="23"/>
      <c r="G44" s="22">
        <f t="shared" si="0"/>
        <v>228952000</v>
      </c>
      <c r="H44" s="24">
        <f t="shared" si="1"/>
        <v>0</v>
      </c>
      <c r="I44" s="24"/>
    </row>
    <row r="45" spans="1:9" ht="16.5">
      <c r="A45" s="11">
        <v>43</v>
      </c>
      <c r="B45" s="10" t="s">
        <v>61</v>
      </c>
      <c r="C45" s="31">
        <v>202.56</v>
      </c>
      <c r="D45" s="31">
        <v>130.16</v>
      </c>
      <c r="E45" s="23">
        <v>800000</v>
      </c>
      <c r="F45" s="23">
        <v>1000000</v>
      </c>
      <c r="G45" s="22">
        <f t="shared" si="0"/>
        <v>162048000</v>
      </c>
      <c r="H45" s="24">
        <f t="shared" si="1"/>
        <v>130160000</v>
      </c>
      <c r="I45" s="24">
        <v>296552000</v>
      </c>
    </row>
    <row r="46" spans="1:9" ht="16.5">
      <c r="A46" s="11">
        <v>44</v>
      </c>
      <c r="B46" s="10" t="s">
        <v>17</v>
      </c>
      <c r="C46" s="31">
        <v>123.03</v>
      </c>
      <c r="D46" s="31">
        <v>71.48</v>
      </c>
      <c r="E46" s="23">
        <v>850000</v>
      </c>
      <c r="F46" s="23">
        <v>1000000</v>
      </c>
      <c r="G46" s="22">
        <f t="shared" si="0"/>
        <v>104575500</v>
      </c>
      <c r="H46" s="24">
        <f t="shared" si="1"/>
        <v>71480000</v>
      </c>
      <c r="I46" s="24">
        <v>179148500</v>
      </c>
    </row>
    <row r="47" spans="1:9" ht="16.5">
      <c r="A47" s="11">
        <v>45</v>
      </c>
      <c r="B47" s="10" t="s">
        <v>62</v>
      </c>
      <c r="C47" s="31">
        <v>130.55</v>
      </c>
      <c r="D47" s="31">
        <v>99.28</v>
      </c>
      <c r="E47" s="23">
        <v>850000</v>
      </c>
      <c r="F47" s="23">
        <v>1300000</v>
      </c>
      <c r="G47" s="22">
        <f t="shared" si="0"/>
        <v>110967500.00000001</v>
      </c>
      <c r="H47" s="24">
        <f t="shared" si="1"/>
        <v>129064000</v>
      </c>
      <c r="I47" s="24">
        <v>297708700</v>
      </c>
    </row>
    <row r="48" spans="1:9" ht="16.5">
      <c r="A48" s="18">
        <v>46</v>
      </c>
      <c r="B48" s="10" t="s">
        <v>63</v>
      </c>
      <c r="C48" s="31">
        <v>61.27</v>
      </c>
      <c r="D48" s="31"/>
      <c r="E48" s="23">
        <v>800000</v>
      </c>
      <c r="F48" s="23"/>
      <c r="G48" s="22">
        <f t="shared" si="0"/>
        <v>49016000</v>
      </c>
      <c r="H48" s="24">
        <f t="shared" si="1"/>
        <v>0</v>
      </c>
      <c r="I48" s="24">
        <v>53502200</v>
      </c>
    </row>
    <row r="49" spans="1:9" ht="16.5">
      <c r="A49" s="11">
        <v>47</v>
      </c>
      <c r="B49" s="10" t="s">
        <v>64</v>
      </c>
      <c r="C49" s="31">
        <v>637.16</v>
      </c>
      <c r="D49" s="31"/>
      <c r="E49" s="23">
        <v>900000</v>
      </c>
      <c r="F49" s="23"/>
      <c r="G49" s="22">
        <f t="shared" si="0"/>
        <v>573444000</v>
      </c>
      <c r="H49" s="24">
        <f t="shared" si="1"/>
        <v>0</v>
      </c>
      <c r="I49" s="24">
        <v>718160000</v>
      </c>
    </row>
    <row r="50" spans="1:9" ht="16.5">
      <c r="A50" s="11">
        <v>48</v>
      </c>
      <c r="B50" s="10" t="s">
        <v>65</v>
      </c>
      <c r="C50" s="31"/>
      <c r="D50" s="31">
        <v>17.37</v>
      </c>
      <c r="E50" s="23"/>
      <c r="F50" s="23">
        <v>2200000</v>
      </c>
      <c r="G50" s="22">
        <f t="shared" si="0"/>
        <v>0</v>
      </c>
      <c r="H50" s="24">
        <f t="shared" si="1"/>
        <v>38214000</v>
      </c>
      <c r="I50" s="24">
        <v>61741408</v>
      </c>
    </row>
    <row r="51" spans="1:9" ht="16.5">
      <c r="A51" s="11">
        <v>49</v>
      </c>
      <c r="B51" s="10" t="s">
        <v>66</v>
      </c>
      <c r="C51" s="31"/>
      <c r="D51" s="31">
        <v>37.07</v>
      </c>
      <c r="E51" s="23"/>
      <c r="F51" s="23">
        <v>2200000</v>
      </c>
      <c r="G51" s="22">
        <f t="shared" si="0"/>
        <v>0</v>
      </c>
      <c r="H51" s="24">
        <f t="shared" si="1"/>
        <v>81554000</v>
      </c>
      <c r="I51" s="24">
        <v>106400624</v>
      </c>
    </row>
    <row r="52" spans="1:9" ht="16.5">
      <c r="A52" s="11">
        <v>50</v>
      </c>
      <c r="B52" s="10" t="s">
        <v>67</v>
      </c>
      <c r="C52" s="31">
        <v>99.55</v>
      </c>
      <c r="D52" s="31">
        <v>146.49</v>
      </c>
      <c r="E52" s="23">
        <v>800000</v>
      </c>
      <c r="F52" s="23">
        <v>1300000</v>
      </c>
      <c r="G52" s="22">
        <f t="shared" si="0"/>
        <v>79640000</v>
      </c>
      <c r="H52" s="24">
        <f t="shared" si="1"/>
        <v>190437000</v>
      </c>
      <c r="I52" s="24">
        <v>272977800</v>
      </c>
    </row>
    <row r="53" spans="1:9" ht="16.5">
      <c r="A53" s="11">
        <v>51</v>
      </c>
      <c r="B53" s="10" t="s">
        <v>68</v>
      </c>
      <c r="C53" s="31">
        <v>99.55</v>
      </c>
      <c r="D53" s="31">
        <v>153.43</v>
      </c>
      <c r="E53" s="23">
        <v>800000</v>
      </c>
      <c r="F53" s="23">
        <v>1300000</v>
      </c>
      <c r="G53" s="22">
        <f t="shared" si="0"/>
        <v>79640000</v>
      </c>
      <c r="H53" s="24">
        <f t="shared" si="1"/>
        <v>199459000</v>
      </c>
      <c r="I53" s="24">
        <v>281031000</v>
      </c>
    </row>
    <row r="54" spans="1:9" ht="16.5">
      <c r="A54" s="11">
        <v>52</v>
      </c>
      <c r="B54" s="10" t="s">
        <v>69</v>
      </c>
      <c r="C54" s="31">
        <v>43.545</v>
      </c>
      <c r="D54" s="31">
        <v>111.59</v>
      </c>
      <c r="E54" s="23">
        <v>800000</v>
      </c>
      <c r="F54" s="23">
        <v>1300000</v>
      </c>
      <c r="G54" s="22">
        <f t="shared" si="0"/>
        <v>34836000</v>
      </c>
      <c r="H54" s="24">
        <f t="shared" si="1"/>
        <v>145067000</v>
      </c>
      <c r="I54" s="24">
        <v>180746500</v>
      </c>
    </row>
    <row r="55" spans="1:9" ht="16.5">
      <c r="A55" s="11">
        <v>53</v>
      </c>
      <c r="B55" s="10" t="s">
        <v>70</v>
      </c>
      <c r="C55" s="31">
        <v>43.54</v>
      </c>
      <c r="D55" s="31">
        <v>111.32</v>
      </c>
      <c r="E55" s="23">
        <v>800000</v>
      </c>
      <c r="F55" s="23">
        <v>1300000</v>
      </c>
      <c r="G55" s="22">
        <f t="shared" si="0"/>
        <v>34832000</v>
      </c>
      <c r="H55" s="24">
        <f t="shared" si="1"/>
        <v>144716000</v>
      </c>
      <c r="I55" s="24">
        <v>180395500</v>
      </c>
    </row>
    <row r="56" spans="1:9" ht="16.5">
      <c r="A56" s="11">
        <v>54</v>
      </c>
      <c r="B56" s="10" t="s">
        <v>71</v>
      </c>
      <c r="C56" s="31">
        <v>101.26</v>
      </c>
      <c r="D56" s="31">
        <v>171.87</v>
      </c>
      <c r="E56" s="23">
        <v>800000</v>
      </c>
      <c r="F56" s="23">
        <v>1500000</v>
      </c>
      <c r="G56" s="22">
        <f t="shared" si="0"/>
        <v>81008000</v>
      </c>
      <c r="H56" s="24">
        <f t="shared" si="1"/>
        <v>257805000</v>
      </c>
      <c r="I56" s="24">
        <v>902792000</v>
      </c>
    </row>
    <row r="57" spans="1:9" ht="16.5">
      <c r="A57" s="18">
        <v>55</v>
      </c>
      <c r="B57" s="10" t="s">
        <v>72</v>
      </c>
      <c r="C57" s="31">
        <v>191.05</v>
      </c>
      <c r="D57" s="31">
        <v>127.29</v>
      </c>
      <c r="E57" s="23">
        <v>850000</v>
      </c>
      <c r="F57" s="23">
        <v>1200000</v>
      </c>
      <c r="G57" s="22">
        <f t="shared" si="0"/>
        <v>162392500</v>
      </c>
      <c r="H57" s="24">
        <f t="shared" si="1"/>
        <v>152748000</v>
      </c>
      <c r="I57" s="24">
        <v>360200700</v>
      </c>
    </row>
    <row r="58" spans="1:9" ht="16.5">
      <c r="A58" s="11">
        <v>56</v>
      </c>
      <c r="B58" s="10" t="s">
        <v>13</v>
      </c>
      <c r="C58" s="31">
        <v>100.21</v>
      </c>
      <c r="D58" s="31"/>
      <c r="E58" s="23">
        <v>800000</v>
      </c>
      <c r="F58" s="23"/>
      <c r="G58" s="22">
        <f t="shared" si="0"/>
        <v>80168000</v>
      </c>
      <c r="H58" s="24">
        <f t="shared" si="1"/>
        <v>0</v>
      </c>
      <c r="I58" s="24">
        <v>90180600</v>
      </c>
    </row>
    <row r="59" spans="1:9" ht="16.5">
      <c r="A59" s="11">
        <v>57</v>
      </c>
      <c r="B59" s="10" t="s">
        <v>73</v>
      </c>
      <c r="C59" s="31">
        <v>56</v>
      </c>
      <c r="D59" s="31">
        <v>29.33</v>
      </c>
      <c r="E59" s="23">
        <v>800000</v>
      </c>
      <c r="F59" s="23">
        <v>800000</v>
      </c>
      <c r="G59" s="22">
        <f t="shared" si="0"/>
        <v>44800000</v>
      </c>
      <c r="H59" s="24">
        <f t="shared" si="1"/>
        <v>23464000</v>
      </c>
      <c r="I59" s="24">
        <v>79410200</v>
      </c>
    </row>
    <row r="60" spans="1:9" ht="16.5">
      <c r="A60" s="11">
        <v>58</v>
      </c>
      <c r="B60" s="10" t="s">
        <v>74</v>
      </c>
      <c r="C60" s="31">
        <v>37.86</v>
      </c>
      <c r="D60" s="31">
        <v>11.8</v>
      </c>
      <c r="E60" s="23">
        <v>800000</v>
      </c>
      <c r="F60" s="23">
        <v>1400000</v>
      </c>
      <c r="G60" s="22">
        <f t="shared" si="0"/>
        <v>30288000</v>
      </c>
      <c r="H60" s="24">
        <f t="shared" si="1"/>
        <v>16520000.000000002</v>
      </c>
      <c r="I60" s="24">
        <v>63220600</v>
      </c>
    </row>
    <row r="61" spans="1:9" ht="16.5">
      <c r="A61" s="11">
        <v>59</v>
      </c>
      <c r="B61" s="10" t="s">
        <v>75</v>
      </c>
      <c r="C61" s="31">
        <v>72.44</v>
      </c>
      <c r="D61" s="31">
        <v>15.51</v>
      </c>
      <c r="E61" s="23">
        <v>800000</v>
      </c>
      <c r="F61" s="23">
        <v>700000</v>
      </c>
      <c r="G61" s="22">
        <f t="shared" si="0"/>
        <v>57952000</v>
      </c>
      <c r="H61" s="24">
        <f t="shared" si="1"/>
        <v>10857000</v>
      </c>
      <c r="I61" s="24">
        <v>81924800</v>
      </c>
    </row>
    <row r="62" spans="1:9" ht="16.5">
      <c r="A62" s="11">
        <v>60</v>
      </c>
      <c r="B62" s="10" t="s">
        <v>76</v>
      </c>
      <c r="C62" s="31">
        <v>90.76</v>
      </c>
      <c r="D62" s="31"/>
      <c r="E62" s="23">
        <v>800000</v>
      </c>
      <c r="F62" s="23"/>
      <c r="G62" s="22">
        <f t="shared" si="0"/>
        <v>72608000</v>
      </c>
      <c r="H62" s="24">
        <f t="shared" si="1"/>
        <v>0</v>
      </c>
      <c r="I62" s="24">
        <v>79868800</v>
      </c>
    </row>
    <row r="63" spans="1:9" ht="16.5">
      <c r="A63" s="11">
        <v>61</v>
      </c>
      <c r="B63" s="10" t="s">
        <v>77</v>
      </c>
      <c r="C63" s="31">
        <v>60.23</v>
      </c>
      <c r="D63" s="31"/>
      <c r="E63" s="23">
        <v>800000</v>
      </c>
      <c r="F63" s="23"/>
      <c r="G63" s="22">
        <f t="shared" si="0"/>
        <v>48184000</v>
      </c>
      <c r="H63" s="24">
        <f t="shared" si="1"/>
        <v>0</v>
      </c>
      <c r="I63" s="24">
        <v>56957800</v>
      </c>
    </row>
    <row r="64" spans="1:9" ht="16.5">
      <c r="A64" s="11">
        <v>62</v>
      </c>
      <c r="B64" s="10" t="s">
        <v>78</v>
      </c>
      <c r="C64" s="31">
        <v>19.18</v>
      </c>
      <c r="D64" s="31">
        <v>10.11</v>
      </c>
      <c r="E64" s="23">
        <v>800000</v>
      </c>
      <c r="F64" s="23">
        <v>1200000</v>
      </c>
      <c r="G64" s="22">
        <f t="shared" si="0"/>
        <v>15344000</v>
      </c>
      <c r="H64" s="24">
        <f t="shared" si="1"/>
        <v>12132000</v>
      </c>
      <c r="I64" s="24">
        <v>31170200</v>
      </c>
    </row>
    <row r="65" spans="1:9" ht="16.5">
      <c r="A65" s="11">
        <v>63</v>
      </c>
      <c r="B65" s="10" t="s">
        <v>79</v>
      </c>
      <c r="C65" s="31">
        <v>180.68</v>
      </c>
      <c r="D65" s="31"/>
      <c r="E65" s="23">
        <v>800000</v>
      </c>
      <c r="F65" s="23"/>
      <c r="G65" s="22">
        <f t="shared" si="0"/>
        <v>144544000</v>
      </c>
      <c r="H65" s="24">
        <f t="shared" si="1"/>
        <v>0</v>
      </c>
      <c r="I65" s="24">
        <v>158998400</v>
      </c>
    </row>
    <row r="66" spans="1:9" ht="16.5">
      <c r="A66" s="18">
        <v>64</v>
      </c>
      <c r="B66" s="10" t="s">
        <v>80</v>
      </c>
      <c r="C66" s="31">
        <v>113.04</v>
      </c>
      <c r="D66" s="31"/>
      <c r="E66" s="23">
        <v>800000</v>
      </c>
      <c r="F66" s="23"/>
      <c r="G66" s="22">
        <f t="shared" si="0"/>
        <v>90432000</v>
      </c>
      <c r="H66" s="24">
        <f t="shared" si="1"/>
        <v>0</v>
      </c>
      <c r="I66" s="24">
        <v>95682000</v>
      </c>
    </row>
    <row r="67" spans="1:9" ht="16.5">
      <c r="A67" s="11">
        <v>65</v>
      </c>
      <c r="B67" s="10" t="s">
        <v>81</v>
      </c>
      <c r="C67" s="31">
        <v>231.2</v>
      </c>
      <c r="D67" s="31"/>
      <c r="E67" s="23">
        <v>850000</v>
      </c>
      <c r="F67" s="23"/>
      <c r="G67" s="22">
        <f t="shared" si="0"/>
        <v>196520000</v>
      </c>
      <c r="H67" s="24">
        <f t="shared" si="1"/>
        <v>0</v>
      </c>
      <c r="I67" s="24">
        <f>G67+H67</f>
        <v>196520000</v>
      </c>
    </row>
    <row r="68" spans="1:9" ht="16.5">
      <c r="A68" s="11">
        <v>66</v>
      </c>
      <c r="B68" s="10" t="s">
        <v>82</v>
      </c>
      <c r="C68" s="31">
        <v>103.83</v>
      </c>
      <c r="D68" s="31">
        <v>188.98</v>
      </c>
      <c r="E68" s="23">
        <v>850000</v>
      </c>
      <c r="F68" s="23">
        <v>1400000</v>
      </c>
      <c r="G68" s="22">
        <f aca="true" t="shared" si="2" ref="G68:G90">C68*E68</f>
        <v>88255500</v>
      </c>
      <c r="H68" s="24">
        <f t="shared" si="1"/>
        <v>264572000</v>
      </c>
      <c r="I68" s="24">
        <v>734170000</v>
      </c>
    </row>
    <row r="69" spans="1:9" ht="16.5">
      <c r="A69" s="11">
        <v>67</v>
      </c>
      <c r="B69" s="10" t="s">
        <v>83</v>
      </c>
      <c r="C69" s="31">
        <v>23.24</v>
      </c>
      <c r="D69" s="31"/>
      <c r="E69" s="23">
        <v>800000</v>
      </c>
      <c r="F69" s="23"/>
      <c r="G69" s="22">
        <f t="shared" si="2"/>
        <v>18592000</v>
      </c>
      <c r="H69" s="24">
        <f aca="true" t="shared" si="3" ref="H69:H90">D69*F69</f>
        <v>0</v>
      </c>
      <c r="I69" s="24">
        <v>20451200</v>
      </c>
    </row>
    <row r="70" spans="1:9" ht="16.5">
      <c r="A70" s="11">
        <v>68</v>
      </c>
      <c r="B70" s="10" t="s">
        <v>84</v>
      </c>
      <c r="C70" s="31">
        <v>411.91</v>
      </c>
      <c r="D70" s="35">
        <v>221.04</v>
      </c>
      <c r="E70" s="23">
        <v>1000000</v>
      </c>
      <c r="F70" s="24">
        <v>1500000</v>
      </c>
      <c r="G70" s="22">
        <f t="shared" si="2"/>
        <v>411910000</v>
      </c>
      <c r="H70" s="24">
        <f t="shared" si="3"/>
        <v>331560000</v>
      </c>
      <c r="I70" s="24">
        <v>770309000</v>
      </c>
    </row>
    <row r="71" spans="1:9" ht="16.5">
      <c r="A71" s="11">
        <v>69</v>
      </c>
      <c r="B71" s="10" t="s">
        <v>21</v>
      </c>
      <c r="C71" s="31">
        <v>182</v>
      </c>
      <c r="D71" s="31">
        <v>182</v>
      </c>
      <c r="E71" s="23">
        <v>2000000</v>
      </c>
      <c r="F71" s="23">
        <v>1200000</v>
      </c>
      <c r="G71" s="22">
        <f t="shared" si="2"/>
        <v>364000000</v>
      </c>
      <c r="H71" s="24">
        <f t="shared" si="3"/>
        <v>218400000</v>
      </c>
      <c r="I71" s="24">
        <f>G71+H71</f>
        <v>582400000</v>
      </c>
    </row>
    <row r="72" spans="1:9" ht="16.5">
      <c r="A72" s="11">
        <v>70</v>
      </c>
      <c r="B72" s="10" t="s">
        <v>85</v>
      </c>
      <c r="C72" s="31">
        <v>52.26</v>
      </c>
      <c r="D72" s="32"/>
      <c r="E72" s="23">
        <v>1300000</v>
      </c>
      <c r="F72" s="23"/>
      <c r="G72" s="22">
        <f t="shared" si="2"/>
        <v>67938000</v>
      </c>
      <c r="H72" s="24">
        <f t="shared" si="3"/>
        <v>0</v>
      </c>
      <c r="I72" s="24">
        <v>89843000</v>
      </c>
    </row>
    <row r="73" spans="1:9" ht="16.5">
      <c r="A73" s="11">
        <v>71</v>
      </c>
      <c r="B73" s="10" t="s">
        <v>86</v>
      </c>
      <c r="C73" s="31">
        <v>57.58</v>
      </c>
      <c r="D73" s="31"/>
      <c r="E73" s="23">
        <v>1300000</v>
      </c>
      <c r="F73" s="23"/>
      <c r="G73" s="22">
        <f t="shared" si="2"/>
        <v>74854000</v>
      </c>
      <c r="H73" s="24">
        <f t="shared" si="3"/>
        <v>0</v>
      </c>
      <c r="I73" s="24">
        <v>92524000</v>
      </c>
    </row>
    <row r="74" spans="1:9" ht="16.5">
      <c r="A74" s="11">
        <v>72</v>
      </c>
      <c r="B74" s="10" t="s">
        <v>87</v>
      </c>
      <c r="C74" s="31">
        <v>561</v>
      </c>
      <c r="D74" s="31">
        <v>165.87</v>
      </c>
      <c r="E74" s="23">
        <v>1000000</v>
      </c>
      <c r="F74" s="23">
        <v>1200000</v>
      </c>
      <c r="G74" s="22">
        <f t="shared" si="2"/>
        <v>561000000</v>
      </c>
      <c r="H74" s="24">
        <f t="shared" si="3"/>
        <v>199044000</v>
      </c>
      <c r="I74" s="24">
        <v>891444000</v>
      </c>
    </row>
    <row r="75" spans="1:9" ht="16.5">
      <c r="A75" s="18">
        <v>73</v>
      </c>
      <c r="B75" s="10" t="s">
        <v>88</v>
      </c>
      <c r="C75" s="31">
        <v>17.73</v>
      </c>
      <c r="D75" s="31"/>
      <c r="E75" s="23">
        <v>800000</v>
      </c>
      <c r="F75" s="23"/>
      <c r="G75" s="22">
        <f t="shared" si="2"/>
        <v>14184000</v>
      </c>
      <c r="H75" s="24">
        <f t="shared" si="3"/>
        <v>0</v>
      </c>
      <c r="I75" s="24">
        <v>15602400</v>
      </c>
    </row>
    <row r="76" spans="1:9" ht="16.5">
      <c r="A76" s="11">
        <v>74</v>
      </c>
      <c r="B76" s="10" t="s">
        <v>89</v>
      </c>
      <c r="C76" s="31">
        <v>53.17</v>
      </c>
      <c r="D76" s="31"/>
      <c r="E76" s="23">
        <v>800000</v>
      </c>
      <c r="F76" s="23"/>
      <c r="G76" s="22">
        <f t="shared" si="2"/>
        <v>42536000</v>
      </c>
      <c r="H76" s="24">
        <f t="shared" si="3"/>
        <v>0</v>
      </c>
      <c r="I76" s="24">
        <v>47853000</v>
      </c>
    </row>
    <row r="77" spans="1:9" ht="16.5">
      <c r="A77" s="11">
        <v>75</v>
      </c>
      <c r="B77" s="10" t="s">
        <v>90</v>
      </c>
      <c r="C77" s="31">
        <v>56.43</v>
      </c>
      <c r="D77" s="31">
        <v>56.43</v>
      </c>
      <c r="E77" s="23">
        <v>800000</v>
      </c>
      <c r="F77" s="23">
        <v>80000</v>
      </c>
      <c r="G77" s="22">
        <f t="shared" si="2"/>
        <v>45144000</v>
      </c>
      <c r="H77" s="24">
        <f t="shared" si="3"/>
        <v>4514400</v>
      </c>
      <c r="I77" s="24">
        <f>G77+H77</f>
        <v>49658400</v>
      </c>
    </row>
    <row r="78" spans="1:9" ht="16.5">
      <c r="A78" s="11">
        <v>76</v>
      </c>
      <c r="B78" s="10" t="s">
        <v>91</v>
      </c>
      <c r="C78" s="31">
        <v>20</v>
      </c>
      <c r="D78" s="31"/>
      <c r="E78" s="23">
        <v>800000</v>
      </c>
      <c r="F78" s="23"/>
      <c r="G78" s="22">
        <f t="shared" si="2"/>
        <v>16000000</v>
      </c>
      <c r="H78" s="24">
        <f t="shared" si="3"/>
        <v>0</v>
      </c>
      <c r="I78" s="24">
        <v>17600000</v>
      </c>
    </row>
    <row r="79" spans="1:9" ht="16.5">
      <c r="A79" s="11">
        <v>77</v>
      </c>
      <c r="B79" s="10" t="s">
        <v>92</v>
      </c>
      <c r="C79" s="31">
        <v>22.7</v>
      </c>
      <c r="D79" s="31"/>
      <c r="E79" s="23">
        <v>800000</v>
      </c>
      <c r="F79" s="23"/>
      <c r="G79" s="22">
        <f t="shared" si="2"/>
        <v>18160000</v>
      </c>
      <c r="H79" s="24">
        <f t="shared" si="3"/>
        <v>0</v>
      </c>
      <c r="I79" s="24">
        <v>20430000</v>
      </c>
    </row>
    <row r="80" spans="1:9" ht="16.5">
      <c r="A80" s="11">
        <v>78</v>
      </c>
      <c r="B80" s="10" t="s">
        <v>93</v>
      </c>
      <c r="C80" s="31">
        <v>6.53</v>
      </c>
      <c r="D80" s="31"/>
      <c r="E80" s="23">
        <v>800000</v>
      </c>
      <c r="F80" s="23"/>
      <c r="G80" s="22">
        <f t="shared" si="2"/>
        <v>5224000</v>
      </c>
      <c r="H80" s="24">
        <f t="shared" si="3"/>
        <v>0</v>
      </c>
      <c r="I80" s="24">
        <v>5877000</v>
      </c>
    </row>
    <row r="81" spans="1:9" ht="16.5">
      <c r="A81" s="11">
        <v>79</v>
      </c>
      <c r="B81" s="10" t="s">
        <v>22</v>
      </c>
      <c r="C81" s="31">
        <v>56.49</v>
      </c>
      <c r="D81" s="31">
        <v>56.49</v>
      </c>
      <c r="E81" s="23">
        <v>800000</v>
      </c>
      <c r="F81" s="23">
        <v>100000</v>
      </c>
      <c r="G81" s="22">
        <f t="shared" si="2"/>
        <v>45192000</v>
      </c>
      <c r="H81" s="24">
        <f t="shared" si="3"/>
        <v>5649000</v>
      </c>
      <c r="I81" s="24">
        <f>G81+H81</f>
        <v>50841000</v>
      </c>
    </row>
    <row r="82" spans="1:9" ht="16.5">
      <c r="A82" s="11">
        <v>80</v>
      </c>
      <c r="B82" s="10" t="s">
        <v>94</v>
      </c>
      <c r="C82" s="31">
        <v>24.45</v>
      </c>
      <c r="D82" s="31"/>
      <c r="E82" s="23">
        <v>800000</v>
      </c>
      <c r="F82" s="23"/>
      <c r="G82" s="22">
        <f t="shared" si="2"/>
        <v>19560000</v>
      </c>
      <c r="H82" s="24">
        <f t="shared" si="3"/>
        <v>0</v>
      </c>
      <c r="I82" s="24">
        <v>25494000</v>
      </c>
    </row>
    <row r="83" spans="1:9" ht="16.5">
      <c r="A83" s="11">
        <v>81</v>
      </c>
      <c r="B83" s="10" t="s">
        <v>23</v>
      </c>
      <c r="C83" s="31">
        <v>33.83</v>
      </c>
      <c r="D83" s="31"/>
      <c r="E83" s="23">
        <v>800000</v>
      </c>
      <c r="F83" s="23"/>
      <c r="G83" s="22">
        <f t="shared" si="2"/>
        <v>27064000</v>
      </c>
      <c r="H83" s="24">
        <f t="shared" si="3"/>
        <v>0</v>
      </c>
      <c r="I83" s="24">
        <v>29770400</v>
      </c>
    </row>
    <row r="84" spans="1:9" ht="16.5">
      <c r="A84" s="18">
        <v>82</v>
      </c>
      <c r="B84" s="10" t="s">
        <v>95</v>
      </c>
      <c r="C84" s="31">
        <v>15.42</v>
      </c>
      <c r="D84" s="31"/>
      <c r="E84" s="23">
        <v>800000</v>
      </c>
      <c r="F84" s="23"/>
      <c r="G84" s="22">
        <f t="shared" si="2"/>
        <v>12336000</v>
      </c>
      <c r="H84" s="24">
        <f t="shared" si="3"/>
        <v>0</v>
      </c>
      <c r="I84" s="24">
        <v>13878000</v>
      </c>
    </row>
    <row r="85" spans="1:9" ht="16.5">
      <c r="A85" s="11">
        <v>83</v>
      </c>
      <c r="B85" s="10" t="s">
        <v>96</v>
      </c>
      <c r="C85" s="31">
        <v>51.51</v>
      </c>
      <c r="D85" s="31"/>
      <c r="E85" s="23">
        <v>800000</v>
      </c>
      <c r="F85" s="23"/>
      <c r="G85" s="22">
        <f t="shared" si="2"/>
        <v>41208000</v>
      </c>
      <c r="H85" s="24">
        <f t="shared" si="3"/>
        <v>0</v>
      </c>
      <c r="I85" s="24">
        <v>46359000</v>
      </c>
    </row>
    <row r="86" spans="1:9" ht="16.5">
      <c r="A86" s="11">
        <v>84</v>
      </c>
      <c r="B86" s="10" t="s">
        <v>97</v>
      </c>
      <c r="C86" s="31"/>
      <c r="D86" s="31">
        <v>37.07</v>
      </c>
      <c r="E86" s="23"/>
      <c r="F86" s="23">
        <v>2200000</v>
      </c>
      <c r="G86" s="22">
        <f t="shared" si="2"/>
        <v>0</v>
      </c>
      <c r="H86" s="24">
        <f t="shared" si="3"/>
        <v>81554000</v>
      </c>
      <c r="I86" s="24">
        <v>106400624</v>
      </c>
    </row>
    <row r="87" spans="1:9" ht="16.5">
      <c r="A87" s="11">
        <v>85</v>
      </c>
      <c r="B87" s="10" t="s">
        <v>98</v>
      </c>
      <c r="C87" s="31"/>
      <c r="D87" s="31">
        <v>44.32</v>
      </c>
      <c r="E87" s="23">
        <v>800000</v>
      </c>
      <c r="F87" s="23"/>
      <c r="G87" s="22">
        <f t="shared" si="2"/>
        <v>0</v>
      </c>
      <c r="H87" s="24">
        <f t="shared" si="3"/>
        <v>0</v>
      </c>
      <c r="I87" s="24">
        <v>89056000</v>
      </c>
    </row>
    <row r="88" spans="1:9" ht="16.5">
      <c r="A88" s="11">
        <v>86</v>
      </c>
      <c r="B88" s="10" t="s">
        <v>99</v>
      </c>
      <c r="C88" s="33">
        <v>17.3</v>
      </c>
      <c r="D88" s="33"/>
      <c r="E88" s="25">
        <v>1500000</v>
      </c>
      <c r="F88" s="25"/>
      <c r="G88" s="22">
        <f t="shared" si="2"/>
        <v>25950000</v>
      </c>
      <c r="H88" s="24">
        <f t="shared" si="3"/>
        <v>0</v>
      </c>
      <c r="I88" s="26">
        <v>28026000</v>
      </c>
    </row>
    <row r="89" spans="1:9" ht="16.5">
      <c r="A89" s="11">
        <v>87</v>
      </c>
      <c r="B89" s="10" t="s">
        <v>100</v>
      </c>
      <c r="C89" s="33">
        <v>22.1</v>
      </c>
      <c r="D89" s="33"/>
      <c r="E89" s="25">
        <v>1500000</v>
      </c>
      <c r="F89" s="25"/>
      <c r="G89" s="22">
        <f t="shared" si="2"/>
        <v>33150000.000000004</v>
      </c>
      <c r="H89" s="24">
        <f t="shared" si="3"/>
        <v>0</v>
      </c>
      <c r="I89" s="26">
        <v>35802000</v>
      </c>
    </row>
    <row r="90" spans="1:9" ht="16.5">
      <c r="A90" s="11">
        <v>88</v>
      </c>
      <c r="B90" s="10" t="s">
        <v>101</v>
      </c>
      <c r="C90" s="31">
        <v>24.3</v>
      </c>
      <c r="D90" s="31"/>
      <c r="E90" s="23">
        <v>1500000</v>
      </c>
      <c r="F90" s="23"/>
      <c r="G90" s="29">
        <f t="shared" si="2"/>
        <v>36450000</v>
      </c>
      <c r="H90" s="24">
        <f t="shared" si="3"/>
        <v>0</v>
      </c>
      <c r="I90" s="24">
        <v>39366000</v>
      </c>
    </row>
    <row r="91" spans="1:9" ht="16.5">
      <c r="A91" s="52" t="s">
        <v>9</v>
      </c>
      <c r="B91" s="52"/>
      <c r="C91" s="37">
        <f aca="true" t="shared" si="4" ref="C91:H91">SUM(C3:C90)</f>
        <v>9154.675000000001</v>
      </c>
      <c r="D91" s="37">
        <f t="shared" si="4"/>
        <v>6089.319999999998</v>
      </c>
      <c r="E91" s="36">
        <f t="shared" si="4"/>
        <v>73100000</v>
      </c>
      <c r="F91" s="36">
        <f t="shared" si="4"/>
        <v>66780000</v>
      </c>
      <c r="G91" s="36">
        <f t="shared" si="4"/>
        <v>8109063000</v>
      </c>
      <c r="H91" s="36">
        <f t="shared" si="4"/>
        <v>8151343400</v>
      </c>
      <c r="I91" s="36">
        <f>SUM(I3:I90)</f>
        <v>18351799000</v>
      </c>
    </row>
    <row r="93" ht="29.25" customHeight="1">
      <c r="H93" s="20">
        <f>G91+H91</f>
        <v>16260406400</v>
      </c>
    </row>
    <row r="94" spans="1:6" ht="32.25" customHeight="1">
      <c r="A94" s="53"/>
      <c r="B94" s="53"/>
      <c r="C94" s="4"/>
      <c r="D94" s="7" t="s">
        <v>11</v>
      </c>
      <c r="E94" s="8" t="s">
        <v>10</v>
      </c>
      <c r="F94" s="7" t="s">
        <v>12</v>
      </c>
    </row>
    <row r="95" spans="1:6" ht="15">
      <c r="A95" s="54" t="s">
        <v>7</v>
      </c>
      <c r="B95" s="54"/>
      <c r="C95" s="9"/>
      <c r="D95" s="5">
        <f>G91/C91</f>
        <v>885783.82083471</v>
      </c>
      <c r="E95" s="5">
        <f>E91/88</f>
        <v>830681.8181818182</v>
      </c>
      <c r="F95" s="6">
        <f>G91/88</f>
        <v>92148443.18181819</v>
      </c>
    </row>
    <row r="96" spans="1:9" ht="26.25" customHeight="1">
      <c r="A96" s="54" t="s">
        <v>8</v>
      </c>
      <c r="B96" s="54"/>
      <c r="C96" s="9"/>
      <c r="D96" s="5">
        <f>H91/D91</f>
        <v>1338629.502144739</v>
      </c>
      <c r="E96" s="5">
        <f>F91/54</f>
        <v>1236666.6666666667</v>
      </c>
      <c r="F96" s="6">
        <f>H91/54</f>
        <v>150950803.7037037</v>
      </c>
      <c r="I96" s="13"/>
    </row>
    <row r="98" ht="15.75" thickBot="1"/>
    <row r="99" spans="4:8" ht="15">
      <c r="D99" s="45" t="s">
        <v>108</v>
      </c>
      <c r="E99" s="46" t="s">
        <v>109</v>
      </c>
      <c r="G99" s="45" t="s">
        <v>108</v>
      </c>
      <c r="H99" s="47" t="s">
        <v>110</v>
      </c>
    </row>
    <row r="100" spans="4:8" ht="15">
      <c r="D100" s="41" t="s">
        <v>106</v>
      </c>
      <c r="E100" s="42">
        <f>SUM(G3:G90)</f>
        <v>8109063000</v>
      </c>
      <c r="G100" s="50" t="s">
        <v>106</v>
      </c>
      <c r="H100" s="48">
        <f>SUM(C3:C90)</f>
        <v>9154.675000000001</v>
      </c>
    </row>
    <row r="101" spans="4:8" ht="15.75" thickBot="1">
      <c r="D101" s="41" t="s">
        <v>104</v>
      </c>
      <c r="E101" s="42">
        <f>SUM(H3:H90)</f>
        <v>8151343400</v>
      </c>
      <c r="G101" s="51" t="s">
        <v>105</v>
      </c>
      <c r="H101" s="49">
        <f>SUM(D3:D90)</f>
        <v>6089.319999999998</v>
      </c>
    </row>
    <row r="102" spans="4:5" ht="27" thickBot="1">
      <c r="D102" s="43" t="s">
        <v>107</v>
      </c>
      <c r="E102" s="44">
        <f>E103-E101-E100</f>
        <v>2091392600</v>
      </c>
    </row>
    <row r="103" spans="4:5" ht="15">
      <c r="D103" s="39" t="s">
        <v>103</v>
      </c>
      <c r="E103" s="40">
        <f>SUM(I3:I90)</f>
        <v>18351799000</v>
      </c>
    </row>
  </sheetData>
  <sheetProtection/>
  <mergeCells count="4">
    <mergeCell ref="A91:B91"/>
    <mergeCell ref="A94:B94"/>
    <mergeCell ref="A95:B95"/>
    <mergeCell ref="A96:B96"/>
  </mergeCells>
  <dataValidations count="21">
    <dataValidation allowBlank="1" showInputMessage="1" showErrorMessage="1" prompt="2.1.3.7. Valor total de construcción" sqref="I87:I90 I2 H70:H90 H69:I69 H4:H55 H57:H68 H56:I56"/>
    <dataValidation allowBlank="1" showInputMessage="1" showErrorMessage="1" prompt="2.1.4. Valor total del avalúo" sqref="I4:I24 I70:I86 I57:I68 I48:I55 I26:I46"/>
    <dataValidation type="decimal" operator="greaterThanOrEqual" allowBlank="1" showInputMessage="1" showErrorMessage="1" prompt="2.1.3.2. Área de construcción" sqref="D57:D67 D31:D55 D4:D27 D29 C28 C68 D69:D90 D2">
      <formula1>0</formula1>
    </dataValidation>
    <dataValidation type="decimal" operator="greaterThanOrEqual" allowBlank="1" showInputMessage="1" showErrorMessage="1" prompt="2.1.3.1. Área de terreno" sqref="C57:C67 C4:C27 C29:C55 C69:C90 C2">
      <formula1>0</formula1>
    </dataValidation>
    <dataValidation type="decimal" operator="greaterThanOrEqual" allowBlank="1" showInputMessage="1" showErrorMessage="1" prompt="2.1.3.4. Valor por metro cuadrado de terreno" sqref="F56 E31:E90 E2 E4:E29 D30">
      <formula1>0</formula1>
    </dataValidation>
    <dataValidation type="decimal" operator="greaterThanOrEqual" allowBlank="1" showInputMessage="1" showErrorMessage="1" prompt="2.1.3.4. Valor por metro cuadrado de construcción" sqref="F31:F55 F4:F29 E30 F57:F90 F2">
      <formula1>0</formula1>
    </dataValidation>
    <dataValidation allowBlank="1" showInputMessage="1" showErrorMessage="1" prompt="2.1.3.6. Valor total de terreno" sqref="I47 G2 F30"/>
    <dataValidation allowBlank="1" showInputMessage="1" showErrorMessage="1" prompt="3.7.1.1. Valor pagado" sqref="I25"/>
    <dataValidation allowBlank="1" showInputMessage="1" showErrorMessage="1" prompt="1.2. Registro topográfico" sqref="B4:B90"/>
    <dataValidation allowBlank="1" showInputMessage="1" showErrorMessage="1" promptTitle="2.1.4. Valor total avalúo" prompt="Muestra el valor total del avalúo." sqref="I3"/>
    <dataValidation allowBlank="1" showInputMessage="1" showErrorMessage="1" promptTitle="2.1.3.2. Área de construcción" prompt="Escriba el área de construcción." sqref="D3"/>
    <dataValidation allowBlank="1" showInputMessage="1" showErrorMessage="1" promptTitle="2.1.3.1. Área de terreno" prompt="Escriba el área de terreno. Llene la casilla solo en la línea del propietario." sqref="C3"/>
    <dataValidation allowBlank="1" showInputMessage="1" showErrorMessage="1" promptTitle="2.1.3.4. Valor por M2 " prompt="Escriba el valor por metro cuadrado de terreno. Llene la casilla solo en la línea del propietario." sqref="E3"/>
    <dataValidation allowBlank="1" showInputMessage="1" showErrorMessage="1" promptTitle="2.1.3.5. Valor por M2 " prompt="Escriba el valor por metro cuadrado de construcción." sqref="F3"/>
    <dataValidation allowBlank="1" showInputMessage="1" showErrorMessage="1" promptTitle="2.1.3.6. Valor de terreno" prompt="Muestra el valor total de terreno.&#10;&#10;" sqref="G3:G90"/>
    <dataValidation allowBlank="1" showInputMessage="1" showErrorMessage="1" promptTitle="2.1.3.7. Valor construcción" prompt="Muestra el  valor total de construcción." sqref="H3"/>
    <dataValidation type="whole" operator="greaterThan" allowBlank="1" showInputMessage="1" showErrorMessage="1" prompt="1.1.2. Consecutivo por unidad social" error="INGRESE UN NÚMERO ENTERO CONSECUTIVO MAYOR QUE 0" sqref="A2 A9:A11 A18:A20 A27:A29 A36:A38 A45:A47 A54:A56 A63:A65 A72:A74 A81:A83 A90">
      <formula1>0</formula1>
    </dataValidation>
    <dataValidation type="whole" operator="greaterThanOrEqual" allowBlank="1" showInputMessage="1" showErrorMessage="1" prompt="1.1.1. Consecutivo por inmueble" error="INGRESE UN NÚMERO ENTERO CONSECUTIVO MAYOR QUE 0" sqref="A4:A8 A13:A17 A22:A26 A31:A35 A40:A44 A49:A53 A58:A62 A67:A71 A76:A80 A85:A89">
      <formula1>0</formula1>
    </dataValidation>
    <dataValidation allowBlank="1" showInputMessage="1" showErrorMessage="1" promptTitle="1.2. Registro topográfico" prompt="Escriba el número de registro topográfico asignado al predio. Llene la casilla en todas las líneas." sqref="B3"/>
    <dataValidation allowBlank="1" showInputMessage="1" showErrorMessage="1" promptTitle="1.1.1. Por inmueble" prompt="Asigne un número consecutivo por inmueble. Llene la casilla solo en la línea del propietario. Si es otra tenencia marque 0.&#10;" sqref="A3 A12 A21 A30 A39 A48 A57 A66 A75 A84"/>
    <dataValidation allowBlank="1" showInputMessage="1" showErrorMessage="1" promptTitle="1. IDENTIFICACIÓN " prompt=" " sqref="A1:B1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K22" sqref="K22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jsolano</dc:creator>
  <cp:keywords/>
  <dc:description/>
  <cp:lastModifiedBy>Adm</cp:lastModifiedBy>
  <cp:lastPrinted>2015-09-10T16:33:58Z</cp:lastPrinted>
  <dcterms:created xsi:type="dcterms:W3CDTF">2011-04-25T21:28:59Z</dcterms:created>
  <dcterms:modified xsi:type="dcterms:W3CDTF">2016-12-05T21:26:56Z</dcterms:modified>
  <cp:category/>
  <cp:version/>
  <cp:contentType/>
  <cp:contentStatus/>
</cp:coreProperties>
</file>